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4-04-2009" sheetId="1" r:id="rId1"/>
    <sheet name="19-10-2006 Zła" sheetId="2" state="hidden" r:id="rId2"/>
  </sheets>
  <definedNames>
    <definedName name="_xlnm.Print_Area" localSheetId="0">'24-04-2009'!$A$1:$F$165</definedName>
  </definedNames>
  <calcPr fullCalcOnLoad="1"/>
</workbook>
</file>

<file path=xl/sharedStrings.xml><?xml version="1.0" encoding="utf-8"?>
<sst xmlns="http://schemas.openxmlformats.org/spreadsheetml/2006/main" count="464" uniqueCount="241">
  <si>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</si>
  <si>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</si>
  <si>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</si>
  <si>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</si>
  <si>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</si>
  <si>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</si>
  <si>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</si>
  <si>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</si>
  <si>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</si>
  <si>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</si>
  <si>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</si>
  <si>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</si>
  <si>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</si>
  <si>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</si>
  <si>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</si>
  <si>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</si>
  <si>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</si>
  <si>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</si>
  <si>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</si>
  <si>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</si>
  <si>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</si>
  <si>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</si>
  <si>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</si>
  <si>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</si>
  <si>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</si>
  <si>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</si>
  <si>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</si>
  <si>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</si>
  <si>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</si>
  <si>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</si>
  <si>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</si>
  <si>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</si>
  <si>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</si>
  <si>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</si>
  <si>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</si>
  <si>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</si>
  <si>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</si>
  <si>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</si>
  <si>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</si>
  <si>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</si>
  <si>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</si>
  <si>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</si>
  <si>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</si>
  <si>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</si>
  <si>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</si>
  <si>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</si>
  <si>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</si>
  <si>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</si>
  <si>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</si>
  <si>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</si>
  <si>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</si>
  <si>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</si>
  <si>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</si>
  <si>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</si>
  <si>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</si>
  <si>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</si>
  <si>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</si>
  <si>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</si>
  <si>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</si>
  <si>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</si>
  <si>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</si>
  <si>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</si>
  <si>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</si>
  <si>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</si>
  <si>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</si>
  <si>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</si>
  <si>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</si>
  <si>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</si>
  <si>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</si>
  <si>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</si>
  <si>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</si>
  <si>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</si>
  <si>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</si>
  <si>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</si>
  <si>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</si>
  <si>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</si>
  <si>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</si>
  <si>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</si>
  <si>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</si>
  <si>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</si>
  <si>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</si>
  <si>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</si>
  <si>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</si>
  <si>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</si>
  <si>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</si>
  <si>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</si>
  <si>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</si>
  <si>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</si>
  <si>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</si>
  <si>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</si>
  <si>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</si>
  <si>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</si>
  <si>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</si>
  <si>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</si>
  <si>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</si>
  <si>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</si>
  <si>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</si>
  <si>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</si>
  <si>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</si>
  <si>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</si>
  <si>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</si>
  <si>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</si>
  <si>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</si>
  <si>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</si>
  <si>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</si>
  <si>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</si>
  <si>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</si>
  <si>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</si>
  <si>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</si>
  <si>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</si>
  <si>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</si>
  <si>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</si>
  <si>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</si>
  <si>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</si>
  <si>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</si>
  <si>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</si>
  <si>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</si>
  <si>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</si>
  <si>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</si>
  <si>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</si>
  <si>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</si>
  <si>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</si>
  <si>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</si>
  <si>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</si>
  <si>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</si>
  <si>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</si>
  <si>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</si>
  <si>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</si>
  <si>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</si>
  <si>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</si>
  <si>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</si>
  <si>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</si>
  <si>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</si>
  <si>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</si>
  <si>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</si>
  <si>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</si>
  <si>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</si>
  <si>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</si>
  <si>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</si>
  <si>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</si>
  <si>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</si>
  <si>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</si>
  <si>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</si>
  <si>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</si>
  <si>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4560</t>
  </si>
  <si>
    <t>Odsetki od dotacji wyk.niezgodnie z przeznaczeniem</t>
  </si>
  <si>
    <t>Gospodarka mieszkaniowa</t>
  </si>
  <si>
    <t>Gospodarka gruntami i nieruchomościami</t>
  </si>
  <si>
    <t>0970</t>
  </si>
  <si>
    <t>Świadczenia rodzinne, zaliczka alim. oraz składki na ubez.</t>
  </si>
  <si>
    <t>Pozostałe odsetki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</si>
  <si>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</si>
  <si>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</si>
  <si>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Wyszczególnienie</t>
  </si>
  <si>
    <t>I.</t>
  </si>
  <si>
    <t>Stan środków obrotowych na początek roku</t>
  </si>
  <si>
    <t>II.</t>
  </si>
  <si>
    <t>Wpływy z różnych opłat</t>
  </si>
  <si>
    <t>III.</t>
  </si>
  <si>
    <t>Wydatki bieżące</t>
  </si>
  <si>
    <t>cel- pozostałe dziedziny (badanie gleby)</t>
  </si>
  <si>
    <t>Wydatki majątkowe</t>
  </si>
  <si>
    <t>Oczyszczalnia ścieków w m-ci Hoszów (przy SP)- projekt</t>
  </si>
  <si>
    <t>Oczyszczalnia ścieków w m-ci Liskowate - projekt</t>
  </si>
  <si>
    <t>Wodociąg w  m-ci Ropienka (cel - dostarczanie wody)</t>
  </si>
  <si>
    <t>IV.</t>
  </si>
  <si>
    <t>Stan środków obrotowych na koniec roku</t>
  </si>
  <si>
    <t>Wpływy z różnych dochodów (zwrot zasiłków z lat.ub)</t>
  </si>
  <si>
    <t>Zmienić załącznik nr 11 tj. "Plan przychodów i wydatków Gminnego Funduszu Ochrony Środowiska i Gospodarki Wodnej w sposób następujący:</t>
  </si>
  <si>
    <t>Turystyka</t>
  </si>
  <si>
    <t>Kultura fizyczna i sport</t>
  </si>
  <si>
    <t>Administracja publiczna</t>
  </si>
  <si>
    <t>Przychody ogółem</t>
  </si>
  <si>
    <t xml:space="preserve">Przychody z zaciągniętych pożyczek i kredytów </t>
  </si>
  <si>
    <t>Ośrodki Pomocy Społecznej</t>
  </si>
  <si>
    <t>Plan 2009</t>
  </si>
  <si>
    <t>Dostarczanie wody</t>
  </si>
  <si>
    <t>w sprawie wprowadzenia zmian do budżetu Gminy Ustrzyki Dolne na rok 2009</t>
  </si>
  <si>
    <t>Zwrot dotacji wyk.niezg.z przezn.lub pob. w nadm. wysokości</t>
  </si>
  <si>
    <t xml:space="preserve">pożyczka WFOŚIGW </t>
  </si>
  <si>
    <t>0920</t>
  </si>
  <si>
    <t>Bezpieczeństwo publiczne i ochrona przeciwpożarowa</t>
  </si>
  <si>
    <t>4210</t>
  </si>
  <si>
    <t>Zakup materiałów i wyposażenia</t>
  </si>
  <si>
    <t>Składki na FUS</t>
  </si>
  <si>
    <t>Składki na FP</t>
  </si>
  <si>
    <t>Wynagrodzenia bezosobowe</t>
  </si>
  <si>
    <t>z dnia  28 kwietnia  2009 roku</t>
  </si>
  <si>
    <t>Otrzymane spadki zapisy darowizny</t>
  </si>
  <si>
    <t>Zadania w zakresie kultury fizycznej i sportu</t>
  </si>
  <si>
    <t>2440</t>
  </si>
  <si>
    <t>Dotacja przek.z fund.celowych na real.zadań bieżących jst</t>
  </si>
  <si>
    <t>0690</t>
  </si>
  <si>
    <t>4170</t>
  </si>
  <si>
    <t>4110</t>
  </si>
  <si>
    <t>4120</t>
  </si>
  <si>
    <t>8545</t>
  </si>
  <si>
    <t>Środki pochodzące z Norweskiego Mechanizmu Finansowego</t>
  </si>
  <si>
    <t>4115</t>
  </si>
  <si>
    <t>4125</t>
  </si>
  <si>
    <t>4175</t>
  </si>
  <si>
    <t>4215</t>
  </si>
  <si>
    <t>4305</t>
  </si>
  <si>
    <t>6065</t>
  </si>
  <si>
    <t>2010</t>
  </si>
  <si>
    <t>Dotacje celowe otrzym. z bud.pań. na r. zad.bież.zleconych</t>
  </si>
  <si>
    <t>4430</t>
  </si>
  <si>
    <t>Urzędy naczel.org.władzy pań., kontroli i ochr.pr.oraz sąd.</t>
  </si>
  <si>
    <t>Wybory do Parlamentu Europejskiego</t>
  </si>
  <si>
    <t>Wytwarzanie i zaopat. w energię elektryczną, gaz i wodę</t>
  </si>
  <si>
    <t>6260</t>
  </si>
  <si>
    <t>Dotacja przek.z fund.celowych na real.zadań inwest. jst</t>
  </si>
  <si>
    <t>(umowa z NFOŚiGW - "Usuwanie skutków powodzi w Gm.UD)</t>
  </si>
  <si>
    <t>Ujęcie wody w m-ci Ropienka</t>
  </si>
  <si>
    <t>Ujęcie wody w m-ci Grąziowa</t>
  </si>
  <si>
    <t>Modernizacja kotłowni w SPw m-ci Krościenko</t>
  </si>
  <si>
    <t>4750</t>
  </si>
  <si>
    <t>4410</t>
  </si>
  <si>
    <t>Różne opłaty i składki</t>
  </si>
  <si>
    <t>Podróże służbowe krajowe</t>
  </si>
  <si>
    <t>Zakup materiałów pap.do sprzętu druk.i urządzeń ksero</t>
  </si>
  <si>
    <t>Oczyszczalnia ścieków w m-ci Wojtkowa</t>
  </si>
  <si>
    <t>3030</t>
  </si>
  <si>
    <t>3110</t>
  </si>
  <si>
    <t>Świadczenia społeczne</t>
  </si>
  <si>
    <t>Dodatki mieszkaniowe</t>
  </si>
  <si>
    <t>Różne wydatki na rzecz osób fizycznych</t>
  </si>
  <si>
    <t>2830</t>
  </si>
  <si>
    <t>dotacja celowa- 7.000,-</t>
  </si>
  <si>
    <t xml:space="preserve">Dotacja celowa z bud.na finan.zad.zlec. do real.pozost.j.n.z.d.f.p </t>
  </si>
  <si>
    <t>Zmienić załącznik nr 12 do uchwały w sprawie budżetu gminy na rok 2009 "Wykaz udzielonych dotacji dla podmiotów realizujących zadania własne gminy" tj. zwiększyć łączną kwotę udzielonych dotacji o  7.000,- zł w następujący sposób:</t>
  </si>
  <si>
    <t>§ 8</t>
  </si>
  <si>
    <t>Zwiększyć wydatki bieżące o kwotę 50 zł z przeznaczeniem na badanie gleby</t>
  </si>
  <si>
    <t xml:space="preserve">cel: wsparcie inicjatyw lokalnych związanych z  edukacja, oświatą                i wychowaniem, kulturą i sztuką oraz dziedzictwem kulturowym </t>
  </si>
  <si>
    <r>
      <t xml:space="preserve">Zwiększa się budżet gminy na rok 2009 o kwotę  </t>
    </r>
    <r>
      <rPr>
        <b/>
        <sz val="10"/>
        <rFont val="Arial Narrow"/>
        <family val="2"/>
      </rPr>
      <t xml:space="preserve">708.589,91 </t>
    </r>
    <r>
      <rPr>
        <sz val="10"/>
        <rFont val="Arial Narrow"/>
        <family val="2"/>
      </rPr>
      <t>zł, w sposób następujący:</t>
    </r>
  </si>
  <si>
    <t xml:space="preserve">Komendy Wojewódzkie Policji </t>
  </si>
  <si>
    <t>Wpłaty jednostek na fundusz celowy.</t>
  </si>
  <si>
    <t>3000</t>
  </si>
  <si>
    <t>Uchwała XXXII/244/09</t>
  </si>
  <si>
    <t>Zmniejsza się przychody z tytułu  kredytu w banku komercyjnym o kwotę 1.708.394,00 zł, natomiast zwiększa się przychody z tytułu pożyczki w WFOŚ o kwotę 1.708.394,00,00 zł.</t>
  </si>
  <si>
    <t>Wpływy z różnych dochodów (rozliczenia z lat.ub)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</si>
</sst>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3" fillId="4" borderId="6" xfId="15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3" fontId="3" fillId="0" borderId="4" xfId="15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3" fontId="4" fillId="0" borderId="19" xfId="15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43" fontId="4" fillId="0" borderId="20" xfId="15" applyFont="1" applyBorder="1" applyAlignment="1">
      <alignment horizontal="center" vertical="center"/>
    </xf>
    <xf numFmtId="43" fontId="4" fillId="0" borderId="15" xfId="15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43" fontId="4" fillId="0" borderId="21" xfId="15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3" fontId="4" fillId="0" borderId="17" xfId="1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43" fontId="4" fillId="0" borderId="18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43" fontId="11" fillId="0" borderId="15" xfId="15" applyFont="1" applyBorder="1" applyAlignment="1">
      <alignment horizontal="center"/>
    </xf>
    <xf numFmtId="43" fontId="4" fillId="0" borderId="15" xfId="15" applyFont="1" applyFill="1" applyBorder="1" applyAlignment="1">
      <alignment horizontal="center"/>
    </xf>
    <xf numFmtId="43" fontId="6" fillId="0" borderId="15" xfId="15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3" fontId="4" fillId="0" borderId="0" xfId="15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3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12" fillId="0" borderId="0" xfId="15" applyFont="1" applyBorder="1" applyAlignment="1">
      <alignment/>
    </xf>
    <xf numFmtId="165" fontId="7" fillId="0" borderId="0" xfId="15" applyNumberFormat="1" applyFont="1" applyBorder="1" applyAlignment="1">
      <alignment vertical="center" wrapText="1"/>
    </xf>
    <xf numFmtId="43" fontId="7" fillId="0" borderId="0" xfId="15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3" fontId="3" fillId="0" borderId="1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3" fontId="4" fillId="0" borderId="0" xfId="15" applyFont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3" fontId="3" fillId="0" borderId="0" xfId="15" applyFont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43" fontId="4" fillId="0" borderId="2" xfId="15" applyFont="1" applyBorder="1" applyAlignment="1">
      <alignment wrapText="1"/>
    </xf>
    <xf numFmtId="0" fontId="4" fillId="0" borderId="0" xfId="0" applyFont="1" applyFill="1" applyAlignment="1">
      <alignment horizontal="justify" wrapText="1"/>
    </xf>
    <xf numFmtId="0" fontId="4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center" wrapText="1"/>
    </xf>
    <xf numFmtId="43" fontId="3" fillId="0" borderId="6" xfId="15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43" fontId="4" fillId="0" borderId="3" xfId="15" applyFont="1" applyFill="1" applyBorder="1" applyAlignment="1">
      <alignment/>
    </xf>
    <xf numFmtId="43" fontId="4" fillId="0" borderId="0" xfId="15" applyFont="1" applyFill="1" applyAlignment="1">
      <alignment vertical="center"/>
    </xf>
    <xf numFmtId="43" fontId="4" fillId="0" borderId="3" xfId="15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5" fontId="4" fillId="0" borderId="0" xfId="15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justify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4.375" style="52" customWidth="1"/>
    <col min="8" max="8" width="12.25390625" style="51" customWidth="1"/>
    <col min="9" max="11" width="13.125" style="51" customWidth="1"/>
    <col min="12" max="13" width="16.00390625" style="51" customWidth="1"/>
    <col min="14" max="16384" width="9.125" style="51" customWidth="1"/>
  </cols>
  <sheetData>
    <row r="1" spans="1:6" ht="12.75">
      <c r="A1" s="247" t="s">
        <v>238</v>
      </c>
      <c r="B1" s="247"/>
      <c r="C1" s="247"/>
      <c r="D1" s="247"/>
      <c r="E1" s="247"/>
      <c r="F1" s="247"/>
    </row>
    <row r="2" spans="1:6" ht="12.75">
      <c r="A2" s="247" t="s">
        <v>0</v>
      </c>
      <c r="B2" s="247"/>
      <c r="C2" s="247"/>
      <c r="D2" s="247"/>
      <c r="E2" s="247"/>
      <c r="F2" s="247"/>
    </row>
    <row r="3" spans="1:6" ht="12.75">
      <c r="A3" s="247" t="s">
        <v>187</v>
      </c>
      <c r="B3" s="247"/>
      <c r="C3" s="247"/>
      <c r="D3" s="247"/>
      <c r="E3" s="247"/>
      <c r="F3" s="247"/>
    </row>
    <row r="4" spans="1:6" ht="12.75">
      <c r="A4" s="248" t="s">
        <v>177</v>
      </c>
      <c r="B4" s="248"/>
      <c r="C4" s="248"/>
      <c r="D4" s="248"/>
      <c r="E4" s="248"/>
      <c r="F4" s="248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49" t="s">
        <v>151</v>
      </c>
      <c r="B6" s="249"/>
      <c r="C6" s="249"/>
      <c r="D6" s="249"/>
      <c r="E6" s="249"/>
      <c r="F6" s="249"/>
    </row>
    <row r="7" spans="1:6" ht="12.75">
      <c r="A7" s="100"/>
      <c r="B7" s="100"/>
      <c r="C7" s="100"/>
      <c r="D7" s="59"/>
      <c r="E7" s="59"/>
      <c r="F7" s="59"/>
    </row>
    <row r="8" spans="1:6" ht="12.75">
      <c r="A8" s="250" t="s">
        <v>2</v>
      </c>
      <c r="B8" s="250"/>
      <c r="C8" s="250"/>
      <c r="D8" s="250"/>
      <c r="E8" s="250"/>
      <c r="F8" s="250"/>
    </row>
    <row r="9" spans="1:6" ht="12.75">
      <c r="A9" s="251" t="s">
        <v>234</v>
      </c>
      <c r="B9" s="251"/>
      <c r="C9" s="251"/>
      <c r="D9" s="251"/>
      <c r="E9" s="251"/>
      <c r="F9" s="54"/>
    </row>
    <row r="10" spans="1:6" ht="12.75">
      <c r="A10" s="253" t="s">
        <v>6</v>
      </c>
      <c r="B10" s="253"/>
      <c r="C10" s="253"/>
      <c r="D10" s="253"/>
      <c r="E10" s="253"/>
      <c r="F10" s="54"/>
    </row>
    <row r="11" spans="1:6" ht="12.75">
      <c r="A11" s="53" t="s">
        <v>3</v>
      </c>
      <c r="B11" s="53" t="s">
        <v>15</v>
      </c>
      <c r="C11" s="68" t="s">
        <v>1</v>
      </c>
      <c r="D11" s="51" t="s">
        <v>4</v>
      </c>
      <c r="E11" s="52" t="s">
        <v>5</v>
      </c>
      <c r="F11" s="54"/>
    </row>
    <row r="12" spans="1:7" s="193" customFormat="1" ht="12.75">
      <c r="A12" s="64">
        <v>400</v>
      </c>
      <c r="B12" s="64"/>
      <c r="C12" s="65"/>
      <c r="D12" s="196" t="s">
        <v>209</v>
      </c>
      <c r="E12" s="66">
        <f>E13</f>
        <v>59000</v>
      </c>
      <c r="F12" s="192"/>
      <c r="G12" s="67"/>
    </row>
    <row r="13" spans="1:6" ht="12.75">
      <c r="A13" s="53"/>
      <c r="B13" s="53">
        <v>40002</v>
      </c>
      <c r="C13" s="68"/>
      <c r="D13" s="69" t="s">
        <v>176</v>
      </c>
      <c r="E13" s="49">
        <f>E14</f>
        <v>59000</v>
      </c>
      <c r="F13" s="54"/>
    </row>
    <row r="14" spans="1:6" ht="12.75">
      <c r="A14" s="53"/>
      <c r="B14" s="53"/>
      <c r="C14" s="68" t="s">
        <v>210</v>
      </c>
      <c r="D14" s="69" t="s">
        <v>211</v>
      </c>
      <c r="E14" s="49">
        <v>59000</v>
      </c>
      <c r="F14" s="54"/>
    </row>
    <row r="15" spans="1:6" ht="12.75">
      <c r="A15" s="53"/>
      <c r="B15" s="53"/>
      <c r="C15" s="68"/>
      <c r="D15" s="69" t="s">
        <v>212</v>
      </c>
      <c r="E15" s="49"/>
      <c r="F15" s="54"/>
    </row>
    <row r="16" spans="1:6" ht="12.75">
      <c r="A16" s="64">
        <v>750</v>
      </c>
      <c r="B16" s="217"/>
      <c r="C16" s="188"/>
      <c r="D16" s="196" t="s">
        <v>171</v>
      </c>
      <c r="E16" s="218">
        <f>E17</f>
        <v>5950</v>
      </c>
      <c r="F16" s="54"/>
    </row>
    <row r="17" spans="1:6" ht="12.75">
      <c r="A17" s="53"/>
      <c r="B17" s="189">
        <v>75095</v>
      </c>
      <c r="C17" s="194"/>
      <c r="D17" s="55" t="s">
        <v>152</v>
      </c>
      <c r="E17" s="207">
        <f>E18</f>
        <v>5950</v>
      </c>
      <c r="F17" s="54"/>
    </row>
    <row r="18" spans="1:6" ht="12.75">
      <c r="A18" s="70"/>
      <c r="B18" s="70"/>
      <c r="C18" s="195" t="s">
        <v>54</v>
      </c>
      <c r="D18" s="220" t="s">
        <v>188</v>
      </c>
      <c r="E18" s="73">
        <v>5950</v>
      </c>
      <c r="F18" s="54"/>
    </row>
    <row r="19" spans="1:7" s="193" customFormat="1" ht="12.75">
      <c r="A19" s="64">
        <v>630</v>
      </c>
      <c r="B19" s="64"/>
      <c r="C19" s="188"/>
      <c r="D19" s="222" t="s">
        <v>169</v>
      </c>
      <c r="E19" s="66">
        <f>E20</f>
        <v>472519.91163999995</v>
      </c>
      <c r="F19" s="192"/>
      <c r="G19" s="67"/>
    </row>
    <row r="20" spans="1:6" ht="12.75">
      <c r="A20" s="53"/>
      <c r="B20" s="53">
        <v>63095</v>
      </c>
      <c r="C20" s="194"/>
      <c r="D20" s="219" t="s">
        <v>152</v>
      </c>
      <c r="E20" s="49">
        <f>E21</f>
        <v>472519.91163999995</v>
      </c>
      <c r="F20" s="54"/>
    </row>
    <row r="21" spans="1:6" ht="12.75">
      <c r="A21" s="70"/>
      <c r="B21" s="70"/>
      <c r="C21" s="195" t="s">
        <v>196</v>
      </c>
      <c r="D21" s="220" t="s">
        <v>197</v>
      </c>
      <c r="E21" s="73">
        <f>(78747+26616+21498.2)*3.7247</f>
        <v>472519.91163999995</v>
      </c>
      <c r="F21" s="54"/>
    </row>
    <row r="22" spans="1:7" s="193" customFormat="1" ht="12.75">
      <c r="A22" s="64">
        <v>751</v>
      </c>
      <c r="B22" s="64"/>
      <c r="C22" s="188"/>
      <c r="D22" s="222" t="s">
        <v>207</v>
      </c>
      <c r="E22" s="66">
        <f>E23</f>
        <v>19996</v>
      </c>
      <c r="F22" s="192"/>
      <c r="G22" s="67"/>
    </row>
    <row r="23" spans="1:6" ht="12.75">
      <c r="A23" s="53"/>
      <c r="B23" s="53">
        <v>75113</v>
      </c>
      <c r="C23" s="194"/>
      <c r="D23" s="219" t="s">
        <v>208</v>
      </c>
      <c r="E23" s="49">
        <f>E24</f>
        <v>19996</v>
      </c>
      <c r="F23" s="54"/>
    </row>
    <row r="24" spans="1:6" ht="12.75">
      <c r="A24" s="70"/>
      <c r="B24" s="70"/>
      <c r="C24" s="71" t="s">
        <v>204</v>
      </c>
      <c r="D24" s="78" t="s">
        <v>205</v>
      </c>
      <c r="E24" s="73">
        <v>19996</v>
      </c>
      <c r="F24" s="54"/>
    </row>
    <row r="25" spans="1:7" s="193" customFormat="1" ht="12.75">
      <c r="A25" s="56">
        <v>754</v>
      </c>
      <c r="B25" s="56"/>
      <c r="C25" s="57"/>
      <c r="D25" s="191" t="s">
        <v>181</v>
      </c>
      <c r="E25" s="80">
        <f>E26</f>
        <v>2000</v>
      </c>
      <c r="F25" s="192"/>
      <c r="G25" s="67"/>
    </row>
    <row r="26" spans="1:6" ht="12.75">
      <c r="A26" s="53"/>
      <c r="B26" s="53">
        <v>75495</v>
      </c>
      <c r="C26" s="68"/>
      <c r="D26" s="48" t="s">
        <v>152</v>
      </c>
      <c r="E26" s="49">
        <f>E27</f>
        <v>2000</v>
      </c>
      <c r="F26" s="54"/>
    </row>
    <row r="27" spans="1:6" ht="12.75">
      <c r="A27" s="53"/>
      <c r="B27" s="53"/>
      <c r="C27" s="68" t="s">
        <v>54</v>
      </c>
      <c r="D27" s="220" t="s">
        <v>188</v>
      </c>
      <c r="E27" s="49">
        <v>2000</v>
      </c>
      <c r="F27" s="54"/>
    </row>
    <row r="28" spans="1:6" ht="12.75">
      <c r="A28" s="64">
        <v>801</v>
      </c>
      <c r="B28" s="64"/>
      <c r="C28" s="65"/>
      <c r="D28" s="166" t="s">
        <v>9</v>
      </c>
      <c r="E28" s="66">
        <f>E29</f>
        <v>90000</v>
      </c>
      <c r="F28" s="54"/>
    </row>
    <row r="29" spans="1:6" ht="12.75">
      <c r="A29" s="53"/>
      <c r="B29" s="53">
        <v>80101</v>
      </c>
      <c r="C29" s="68"/>
      <c r="D29" s="48" t="s">
        <v>21</v>
      </c>
      <c r="E29" s="49">
        <f>E30</f>
        <v>90000</v>
      </c>
      <c r="F29" s="54"/>
    </row>
    <row r="30" spans="1:6" ht="12.75">
      <c r="A30" s="53"/>
      <c r="B30" s="53"/>
      <c r="C30" s="68" t="s">
        <v>210</v>
      </c>
      <c r="D30" s="69" t="s">
        <v>211</v>
      </c>
      <c r="E30" s="49">
        <v>90000</v>
      </c>
      <c r="F30" s="54"/>
    </row>
    <row r="31" spans="1:6" ht="12.75">
      <c r="A31" s="53"/>
      <c r="B31" s="53"/>
      <c r="C31" s="68"/>
      <c r="D31" s="69" t="s">
        <v>212</v>
      </c>
      <c r="E31" s="49"/>
      <c r="F31" s="54"/>
    </row>
    <row r="32" spans="1:6" ht="12.75">
      <c r="A32" s="64">
        <v>852</v>
      </c>
      <c r="B32" s="64"/>
      <c r="C32" s="65"/>
      <c r="D32" s="75" t="s">
        <v>143</v>
      </c>
      <c r="E32" s="66">
        <f>E33+E36+E38</f>
        <v>8547</v>
      </c>
      <c r="F32" s="54"/>
    </row>
    <row r="33" spans="1:6" ht="12.75">
      <c r="A33" s="53"/>
      <c r="B33" s="53">
        <v>85212</v>
      </c>
      <c r="C33" s="68"/>
      <c r="D33" s="48" t="s">
        <v>149</v>
      </c>
      <c r="E33" s="49">
        <f>E34+E35</f>
        <v>4157</v>
      </c>
      <c r="F33" s="54"/>
    </row>
    <row r="34" spans="1:6" ht="12.75">
      <c r="A34" s="53"/>
      <c r="B34" s="100"/>
      <c r="C34" s="68" t="s">
        <v>148</v>
      </c>
      <c r="D34" s="48" t="s">
        <v>167</v>
      </c>
      <c r="E34" s="49">
        <v>3657</v>
      </c>
      <c r="F34" s="54"/>
    </row>
    <row r="35" spans="1:6" ht="12.75">
      <c r="A35" s="53"/>
      <c r="B35" s="100"/>
      <c r="C35" s="68" t="s">
        <v>180</v>
      </c>
      <c r="D35" s="69" t="s">
        <v>150</v>
      </c>
      <c r="E35" s="49">
        <v>500</v>
      </c>
      <c r="F35" s="54"/>
    </row>
    <row r="36" spans="1:6" ht="12.75">
      <c r="A36" s="53"/>
      <c r="B36" s="100">
        <v>85219</v>
      </c>
      <c r="C36" s="68"/>
      <c r="D36" s="69" t="s">
        <v>174</v>
      </c>
      <c r="E36" s="49">
        <f>E37</f>
        <v>3550</v>
      </c>
      <c r="F36" s="54"/>
    </row>
    <row r="37" spans="1:6" ht="12.75">
      <c r="A37" s="53"/>
      <c r="B37" s="100"/>
      <c r="C37" s="68" t="s">
        <v>148</v>
      </c>
      <c r="D37" s="48" t="s">
        <v>240</v>
      </c>
      <c r="E37" s="49">
        <v>3550</v>
      </c>
      <c r="F37" s="54"/>
    </row>
    <row r="38" spans="1:6" ht="12.75">
      <c r="A38" s="53"/>
      <c r="B38" s="100">
        <v>85295</v>
      </c>
      <c r="C38" s="68"/>
      <c r="D38" s="69" t="s">
        <v>152</v>
      </c>
      <c r="E38" s="49">
        <f>E39</f>
        <v>840</v>
      </c>
      <c r="F38" s="54"/>
    </row>
    <row r="39" spans="1:6" ht="12.75">
      <c r="A39" s="70"/>
      <c r="B39" s="114"/>
      <c r="C39" s="71" t="s">
        <v>54</v>
      </c>
      <c r="D39" s="220" t="s">
        <v>188</v>
      </c>
      <c r="E39" s="73">
        <v>840</v>
      </c>
      <c r="F39" s="54"/>
    </row>
    <row r="40" spans="1:7" s="193" customFormat="1" ht="12.75">
      <c r="A40" s="56">
        <v>900</v>
      </c>
      <c r="B40" s="210"/>
      <c r="C40" s="57"/>
      <c r="D40" s="221" t="s">
        <v>7</v>
      </c>
      <c r="E40" s="80">
        <f>E41</f>
        <v>40000</v>
      </c>
      <c r="F40" s="192"/>
      <c r="G40" s="67"/>
    </row>
    <row r="41" spans="1:6" ht="12.75">
      <c r="A41" s="53"/>
      <c r="B41" s="100">
        <v>90001</v>
      </c>
      <c r="C41" s="68"/>
      <c r="D41" s="48" t="s">
        <v>29</v>
      </c>
      <c r="E41" s="49">
        <f>E42</f>
        <v>40000</v>
      </c>
      <c r="F41" s="54"/>
    </row>
    <row r="42" spans="1:6" ht="12.75">
      <c r="A42" s="53"/>
      <c r="B42" s="100"/>
      <c r="C42" s="68" t="s">
        <v>210</v>
      </c>
      <c r="D42" s="69" t="s">
        <v>211</v>
      </c>
      <c r="E42" s="49">
        <v>40000</v>
      </c>
      <c r="F42" s="54"/>
    </row>
    <row r="43" spans="1:6" ht="12.75">
      <c r="A43" s="53"/>
      <c r="B43" s="100"/>
      <c r="C43" s="68"/>
      <c r="D43" s="69" t="s">
        <v>212</v>
      </c>
      <c r="E43" s="49"/>
      <c r="F43" s="54"/>
    </row>
    <row r="44" spans="1:6" ht="12.75">
      <c r="A44" s="64">
        <v>926</v>
      </c>
      <c r="B44" s="64"/>
      <c r="C44" s="65"/>
      <c r="D44" s="196" t="s">
        <v>170</v>
      </c>
      <c r="E44" s="66">
        <f>E45+E48</f>
        <v>12190</v>
      </c>
      <c r="F44" s="54"/>
    </row>
    <row r="45" spans="1:6" ht="12.75">
      <c r="A45" s="53"/>
      <c r="B45" s="53">
        <v>92605</v>
      </c>
      <c r="C45" s="68"/>
      <c r="D45" s="69" t="s">
        <v>189</v>
      </c>
      <c r="E45" s="49">
        <f>E46+E47</f>
        <v>2190</v>
      </c>
      <c r="F45" s="54"/>
    </row>
    <row r="46" spans="1:6" ht="12.75">
      <c r="A46" s="53"/>
      <c r="B46" s="53"/>
      <c r="C46" s="68" t="s">
        <v>192</v>
      </c>
      <c r="D46" s="69" t="s">
        <v>157</v>
      </c>
      <c r="E46" s="49">
        <v>1080</v>
      </c>
      <c r="F46" s="54"/>
    </row>
    <row r="47" spans="1:6" ht="12.75">
      <c r="A47" s="53"/>
      <c r="B47" s="53"/>
      <c r="C47" s="68" t="s">
        <v>54</v>
      </c>
      <c r="D47" s="219" t="s">
        <v>188</v>
      </c>
      <c r="E47" s="49">
        <v>1110</v>
      </c>
      <c r="F47" s="54"/>
    </row>
    <row r="48" spans="1:6" ht="12.75">
      <c r="A48" s="53"/>
      <c r="B48" s="53">
        <v>92695</v>
      </c>
      <c r="C48" s="68"/>
      <c r="D48" s="219" t="s">
        <v>152</v>
      </c>
      <c r="E48" s="49">
        <f>E49</f>
        <v>10000</v>
      </c>
      <c r="F48" s="54"/>
    </row>
    <row r="49" spans="1:6" ht="12.75">
      <c r="A49" s="71"/>
      <c r="B49" s="88"/>
      <c r="C49" s="71" t="s">
        <v>190</v>
      </c>
      <c r="D49" s="72" t="s">
        <v>191</v>
      </c>
      <c r="E49" s="73">
        <v>10000</v>
      </c>
      <c r="F49" s="54"/>
    </row>
    <row r="50" spans="1:6" ht="12.75">
      <c r="A50" s="53"/>
      <c r="B50" s="53"/>
      <c r="C50" s="68"/>
      <c r="D50" s="55"/>
      <c r="E50" s="80">
        <f>E12+E16+E19+E22+E28+E32+E40+E44+E25</f>
        <v>710202.91164</v>
      </c>
      <c r="F50" s="54"/>
    </row>
    <row r="51" spans="1:6" ht="12.75">
      <c r="A51" s="253" t="s">
        <v>8</v>
      </c>
      <c r="B51" s="253"/>
      <c r="C51" s="253"/>
      <c r="D51" s="253"/>
      <c r="E51" s="253"/>
      <c r="F51" s="54"/>
    </row>
    <row r="52" spans="1:6" ht="12.75">
      <c r="A52" s="53" t="s">
        <v>3</v>
      </c>
      <c r="B52" s="53" t="s">
        <v>15</v>
      </c>
      <c r="C52" s="68" t="s">
        <v>1</v>
      </c>
      <c r="D52" s="51" t="s">
        <v>4</v>
      </c>
      <c r="E52" s="52" t="s">
        <v>5</v>
      </c>
      <c r="F52" s="54"/>
    </row>
    <row r="53" spans="1:6" ht="12.75">
      <c r="A53" s="64">
        <v>400</v>
      </c>
      <c r="B53" s="64"/>
      <c r="C53" s="65"/>
      <c r="D53" s="196" t="s">
        <v>209</v>
      </c>
      <c r="E53" s="66">
        <f>E54</f>
        <v>59000</v>
      </c>
      <c r="F53" s="54"/>
    </row>
    <row r="54" spans="1:6" ht="12.75">
      <c r="A54" s="53"/>
      <c r="B54" s="53">
        <v>40002</v>
      </c>
      <c r="C54" s="68"/>
      <c r="D54" s="69" t="s">
        <v>176</v>
      </c>
      <c r="E54" s="49">
        <f>E55</f>
        <v>59000</v>
      </c>
      <c r="F54" s="54"/>
    </row>
    <row r="55" spans="1:6" ht="12.75">
      <c r="A55" s="53"/>
      <c r="B55" s="53"/>
      <c r="C55" s="68" t="s">
        <v>26</v>
      </c>
      <c r="D55" s="69" t="s">
        <v>19</v>
      </c>
      <c r="E55" s="49">
        <f>E56+E57</f>
        <v>59000</v>
      </c>
      <c r="F55" s="54"/>
    </row>
    <row r="56" spans="1:6" ht="12.75">
      <c r="A56" s="53"/>
      <c r="B56" s="53"/>
      <c r="C56" s="68"/>
      <c r="D56" s="69" t="s">
        <v>213</v>
      </c>
      <c r="E56" s="49">
        <v>42000</v>
      </c>
      <c r="F56" s="54"/>
    </row>
    <row r="57" spans="1:6" ht="12.75">
      <c r="A57" s="53"/>
      <c r="B57" s="53"/>
      <c r="C57" s="68"/>
      <c r="D57" s="69" t="s">
        <v>214</v>
      </c>
      <c r="E57" s="49">
        <v>17000</v>
      </c>
      <c r="F57" s="54"/>
    </row>
    <row r="58" spans="1:6" ht="12.75">
      <c r="A58" s="64">
        <v>750</v>
      </c>
      <c r="B58" s="217"/>
      <c r="C58" s="188"/>
      <c r="D58" s="196" t="s">
        <v>171</v>
      </c>
      <c r="E58" s="218">
        <f>E59</f>
        <v>5950</v>
      </c>
      <c r="F58" s="54"/>
    </row>
    <row r="59" spans="1:6" ht="12.75">
      <c r="A59" s="53"/>
      <c r="B59" s="189">
        <v>75095</v>
      </c>
      <c r="C59" s="194"/>
      <c r="D59" s="55" t="s">
        <v>152</v>
      </c>
      <c r="E59" s="207">
        <f>E60</f>
        <v>5950</v>
      </c>
      <c r="F59" s="54"/>
    </row>
    <row r="60" spans="1:6" ht="12.75">
      <c r="A60" s="70"/>
      <c r="B60" s="70"/>
      <c r="C60" s="195" t="s">
        <v>23</v>
      </c>
      <c r="D60" s="220" t="s">
        <v>24</v>
      </c>
      <c r="E60" s="73">
        <v>5950</v>
      </c>
      <c r="F60" s="54"/>
    </row>
    <row r="61" spans="1:6" ht="12.75">
      <c r="A61" s="64">
        <v>630</v>
      </c>
      <c r="B61" s="64"/>
      <c r="C61" s="188"/>
      <c r="D61" s="222" t="s">
        <v>169</v>
      </c>
      <c r="E61" s="66">
        <f>E62</f>
        <v>472519.91000000003</v>
      </c>
      <c r="F61" s="54"/>
    </row>
    <row r="62" spans="1:6" ht="12.75">
      <c r="A62" s="53"/>
      <c r="B62" s="53">
        <v>63095</v>
      </c>
      <c r="C62" s="194"/>
      <c r="D62" s="219" t="s">
        <v>152</v>
      </c>
      <c r="E62" s="49">
        <f>E63+E64+E65+E66+E67+E68</f>
        <v>472519.91000000003</v>
      </c>
      <c r="F62" s="164"/>
    </row>
    <row r="63" spans="1:6" ht="12.75">
      <c r="A63" s="53"/>
      <c r="B63" s="53"/>
      <c r="C63" s="194" t="s">
        <v>198</v>
      </c>
      <c r="D63" s="219" t="s">
        <v>184</v>
      </c>
      <c r="E63" s="49">
        <f>5436+281</f>
        <v>5717</v>
      </c>
      <c r="F63" s="54"/>
    </row>
    <row r="64" spans="1:6" ht="12.75">
      <c r="A64" s="53"/>
      <c r="B64" s="53"/>
      <c r="C64" s="194" t="s">
        <v>199</v>
      </c>
      <c r="D64" s="219" t="s">
        <v>185</v>
      </c>
      <c r="E64" s="49">
        <f>E65*2.45%</f>
        <v>882</v>
      </c>
      <c r="F64" s="54"/>
    </row>
    <row r="65" spans="1:6" ht="12.75">
      <c r="A65" s="53"/>
      <c r="B65" s="53"/>
      <c r="C65" s="194" t="s">
        <v>200</v>
      </c>
      <c r="D65" s="219" t="s">
        <v>186</v>
      </c>
      <c r="E65" s="49">
        <v>36000</v>
      </c>
      <c r="F65" s="54"/>
    </row>
    <row r="66" spans="1:6" ht="12.75">
      <c r="A66" s="53"/>
      <c r="B66" s="53"/>
      <c r="C66" s="194" t="s">
        <v>201</v>
      </c>
      <c r="D66" s="219" t="s">
        <v>183</v>
      </c>
      <c r="E66" s="49">
        <v>169846.57</v>
      </c>
      <c r="F66" s="54"/>
    </row>
    <row r="67" spans="1:6" ht="12.75">
      <c r="A67" s="53"/>
      <c r="B67" s="53"/>
      <c r="C67" s="194" t="s">
        <v>202</v>
      </c>
      <c r="D67" s="219" t="s">
        <v>24</v>
      </c>
      <c r="E67" s="49">
        <v>160074.34</v>
      </c>
      <c r="F67" s="54"/>
    </row>
    <row r="68" spans="1:6" ht="12.75">
      <c r="A68" s="70"/>
      <c r="B68" s="70"/>
      <c r="C68" s="195" t="s">
        <v>203</v>
      </c>
      <c r="D68" s="220" t="s">
        <v>51</v>
      </c>
      <c r="E68" s="73">
        <v>100000</v>
      </c>
      <c r="F68" s="54"/>
    </row>
    <row r="69" spans="1:12" ht="12.75">
      <c r="A69" s="64">
        <v>751</v>
      </c>
      <c r="B69" s="64"/>
      <c r="C69" s="188"/>
      <c r="D69" s="222" t="s">
        <v>207</v>
      </c>
      <c r="E69" s="66">
        <f>E70</f>
        <v>10796</v>
      </c>
      <c r="F69" s="54"/>
      <c r="I69" s="52"/>
      <c r="J69" s="52"/>
      <c r="K69" s="52"/>
      <c r="L69" s="211"/>
    </row>
    <row r="70" spans="1:12" ht="12.75">
      <c r="A70" s="53"/>
      <c r="B70" s="53">
        <v>75113</v>
      </c>
      <c r="C70" s="194"/>
      <c r="D70" s="219" t="s">
        <v>208</v>
      </c>
      <c r="E70" s="49">
        <f>SUM(E71:E76)</f>
        <v>10796</v>
      </c>
      <c r="F70" s="54"/>
      <c r="I70" s="52"/>
      <c r="J70" s="52"/>
      <c r="K70" s="52"/>
      <c r="L70" s="211"/>
    </row>
    <row r="71" spans="1:12" ht="12.75">
      <c r="A71" s="53"/>
      <c r="B71" s="53"/>
      <c r="C71" s="194" t="s">
        <v>194</v>
      </c>
      <c r="D71" s="219" t="s">
        <v>184</v>
      </c>
      <c r="E71" s="49">
        <f>J73</f>
        <v>0</v>
      </c>
      <c r="F71" s="54"/>
      <c r="I71" s="52"/>
      <c r="J71" s="52"/>
      <c r="K71" s="52"/>
      <c r="L71" s="211"/>
    </row>
    <row r="72" spans="1:12" ht="12.75">
      <c r="A72" s="53"/>
      <c r="B72" s="53"/>
      <c r="C72" s="194" t="s">
        <v>195</v>
      </c>
      <c r="D72" s="219" t="s">
        <v>185</v>
      </c>
      <c r="E72" s="49">
        <f>K73</f>
        <v>0</v>
      </c>
      <c r="F72" s="54"/>
      <c r="I72" s="52"/>
      <c r="J72" s="52"/>
      <c r="K72" s="52"/>
      <c r="L72" s="211"/>
    </row>
    <row r="73" spans="1:11" ht="12.75">
      <c r="A73" s="53"/>
      <c r="B73" s="53"/>
      <c r="C73" s="194" t="s">
        <v>193</v>
      </c>
      <c r="D73" s="219" t="s">
        <v>186</v>
      </c>
      <c r="E73" s="49">
        <f>I73</f>
        <v>0</v>
      </c>
      <c r="F73" s="54"/>
      <c r="I73" s="52"/>
      <c r="J73" s="52"/>
      <c r="K73" s="52"/>
    </row>
    <row r="74" spans="1:11" ht="12.75">
      <c r="A74" s="53"/>
      <c r="B74" s="53"/>
      <c r="C74" s="194" t="s">
        <v>182</v>
      </c>
      <c r="D74" s="219" t="s">
        <v>183</v>
      </c>
      <c r="E74" s="49">
        <f>3200+2996</f>
        <v>6196</v>
      </c>
      <c r="F74" s="54"/>
      <c r="I74" s="52"/>
      <c r="J74" s="52"/>
      <c r="K74" s="52"/>
    </row>
    <row r="75" spans="1:11" ht="12.75">
      <c r="A75" s="53"/>
      <c r="B75" s="53"/>
      <c r="C75" s="194" t="s">
        <v>23</v>
      </c>
      <c r="D75" s="219" t="s">
        <v>24</v>
      </c>
      <c r="E75" s="49">
        <v>500</v>
      </c>
      <c r="F75" s="54"/>
      <c r="I75" s="52"/>
      <c r="J75" s="52"/>
      <c r="K75" s="52"/>
    </row>
    <row r="76" spans="1:11" ht="12.75">
      <c r="A76" s="70"/>
      <c r="B76" s="70"/>
      <c r="C76" s="71" t="s">
        <v>217</v>
      </c>
      <c r="D76" s="220" t="s">
        <v>219</v>
      </c>
      <c r="E76" s="73">
        <v>4100</v>
      </c>
      <c r="F76" s="54"/>
      <c r="I76" s="52"/>
      <c r="J76" s="52"/>
      <c r="K76" s="52"/>
    </row>
    <row r="77" spans="1:11" ht="12.75">
      <c r="A77" s="56">
        <v>754</v>
      </c>
      <c r="B77" s="56"/>
      <c r="C77" s="57"/>
      <c r="D77" s="191" t="s">
        <v>181</v>
      </c>
      <c r="E77" s="80">
        <f>E78</f>
        <v>2000</v>
      </c>
      <c r="F77" s="54"/>
      <c r="I77" s="52"/>
      <c r="J77" s="52"/>
      <c r="K77" s="52"/>
    </row>
    <row r="78" spans="1:11" ht="12.75">
      <c r="A78" s="53"/>
      <c r="B78" s="53">
        <v>75404</v>
      </c>
      <c r="C78" s="68"/>
      <c r="D78" s="48" t="s">
        <v>235</v>
      </c>
      <c r="E78" s="49">
        <f>E79</f>
        <v>2000</v>
      </c>
      <c r="F78" s="54"/>
      <c r="I78" s="52"/>
      <c r="J78" s="52"/>
      <c r="K78" s="52"/>
    </row>
    <row r="79" spans="1:11" ht="12.75">
      <c r="A79" s="53"/>
      <c r="B79" s="53"/>
      <c r="C79" s="68" t="s">
        <v>237</v>
      </c>
      <c r="D79" s="220" t="s">
        <v>236</v>
      </c>
      <c r="E79" s="49">
        <v>2000</v>
      </c>
      <c r="F79" s="54"/>
      <c r="I79" s="52"/>
      <c r="J79" s="52"/>
      <c r="K79" s="52"/>
    </row>
    <row r="80" spans="1:6" ht="12.75">
      <c r="A80" s="64">
        <v>801</v>
      </c>
      <c r="B80" s="64"/>
      <c r="C80" s="65"/>
      <c r="D80" s="166" t="s">
        <v>9</v>
      </c>
      <c r="E80" s="66">
        <f>E81</f>
        <v>90000</v>
      </c>
      <c r="F80" s="54"/>
    </row>
    <row r="81" spans="1:6" ht="12.75">
      <c r="A81" s="53"/>
      <c r="B81" s="53">
        <v>80101</v>
      </c>
      <c r="C81" s="68"/>
      <c r="D81" s="48" t="s">
        <v>21</v>
      </c>
      <c r="E81" s="49">
        <f>E82</f>
        <v>90000</v>
      </c>
      <c r="F81" s="54"/>
    </row>
    <row r="82" spans="1:6" ht="12.75">
      <c r="A82" s="53"/>
      <c r="B82" s="53"/>
      <c r="C82" s="68" t="s">
        <v>26</v>
      </c>
      <c r="D82" s="69" t="s">
        <v>19</v>
      </c>
      <c r="E82" s="49">
        <f>E83</f>
        <v>90000</v>
      </c>
      <c r="F82" s="54"/>
    </row>
    <row r="83" spans="1:6" ht="12.75">
      <c r="A83" s="70"/>
      <c r="B83" s="70"/>
      <c r="C83" s="71"/>
      <c r="D83" s="72" t="s">
        <v>215</v>
      </c>
      <c r="E83" s="73">
        <v>90000</v>
      </c>
      <c r="F83" s="54"/>
    </row>
    <row r="84" spans="1:6" ht="12.75">
      <c r="A84" s="64">
        <v>852</v>
      </c>
      <c r="B84" s="64"/>
      <c r="C84" s="65"/>
      <c r="D84" s="75" t="s">
        <v>143</v>
      </c>
      <c r="E84" s="66">
        <f>E85+E88+E90</f>
        <v>8547</v>
      </c>
      <c r="F84" s="54"/>
    </row>
    <row r="85" spans="1:6" ht="12.75">
      <c r="A85" s="53"/>
      <c r="B85" s="53">
        <v>85212</v>
      </c>
      <c r="C85" s="68"/>
      <c r="D85" s="48" t="s">
        <v>149</v>
      </c>
      <c r="E85" s="49">
        <f>E86+E87</f>
        <v>4157</v>
      </c>
      <c r="F85" s="54"/>
    </row>
    <row r="86" spans="1:6" ht="12.75">
      <c r="A86" s="53"/>
      <c r="B86" s="100"/>
      <c r="C86" s="68" t="s">
        <v>142</v>
      </c>
      <c r="D86" s="62" t="s">
        <v>178</v>
      </c>
      <c r="E86" s="49">
        <v>3657</v>
      </c>
      <c r="F86" s="54"/>
    </row>
    <row r="87" spans="1:6" ht="12.75">
      <c r="A87" s="53"/>
      <c r="B87" s="100"/>
      <c r="C87" s="60" t="s">
        <v>144</v>
      </c>
      <c r="D87" s="69" t="s">
        <v>145</v>
      </c>
      <c r="E87" s="49">
        <v>500</v>
      </c>
      <c r="F87" s="54"/>
    </row>
    <row r="88" spans="1:6" ht="12.75">
      <c r="A88" s="53"/>
      <c r="B88" s="100">
        <v>85219</v>
      </c>
      <c r="C88" s="68"/>
      <c r="D88" s="69" t="s">
        <v>174</v>
      </c>
      <c r="E88" s="49">
        <f>E89</f>
        <v>3550</v>
      </c>
      <c r="F88" s="54"/>
    </row>
    <row r="89" spans="1:6" ht="12.75">
      <c r="A89" s="53"/>
      <c r="B89" s="100"/>
      <c r="C89" s="68" t="s">
        <v>23</v>
      </c>
      <c r="D89" s="219" t="s">
        <v>24</v>
      </c>
      <c r="E89" s="49">
        <v>3550</v>
      </c>
      <c r="F89" s="54"/>
    </row>
    <row r="90" spans="1:6" ht="12.75">
      <c r="A90" s="53"/>
      <c r="B90" s="100">
        <v>85295</v>
      </c>
      <c r="C90" s="68"/>
      <c r="D90" s="69" t="s">
        <v>152</v>
      </c>
      <c r="E90" s="49">
        <f>E91</f>
        <v>840</v>
      </c>
      <c r="F90" s="54"/>
    </row>
    <row r="91" spans="1:9" ht="12.75">
      <c r="A91" s="70"/>
      <c r="B91" s="114"/>
      <c r="C91" s="71" t="s">
        <v>23</v>
      </c>
      <c r="D91" s="220" t="s">
        <v>24</v>
      </c>
      <c r="E91" s="73">
        <v>840</v>
      </c>
      <c r="F91" s="164"/>
      <c r="H91" s="211"/>
      <c r="I91" s="211"/>
    </row>
    <row r="92" spans="1:9" ht="12.75">
      <c r="A92" s="56">
        <v>900</v>
      </c>
      <c r="B92" s="210"/>
      <c r="C92" s="57"/>
      <c r="D92" s="221" t="s">
        <v>7</v>
      </c>
      <c r="E92" s="80">
        <f>E93</f>
        <v>40000</v>
      </c>
      <c r="F92" s="164"/>
      <c r="H92" s="211"/>
      <c r="I92" s="211"/>
    </row>
    <row r="93" spans="1:9" ht="12.75">
      <c r="A93" s="53"/>
      <c r="B93" s="100">
        <v>90001</v>
      </c>
      <c r="C93" s="68"/>
      <c r="D93" s="48" t="s">
        <v>29</v>
      </c>
      <c r="E93" s="49">
        <f>E94</f>
        <v>40000</v>
      </c>
      <c r="F93" s="164"/>
      <c r="H93" s="211"/>
      <c r="I93" s="211"/>
    </row>
    <row r="94" spans="1:9" ht="12.75">
      <c r="A94" s="53"/>
      <c r="B94" s="100"/>
      <c r="C94" s="68" t="s">
        <v>26</v>
      </c>
      <c r="D94" s="69" t="s">
        <v>19</v>
      </c>
      <c r="E94" s="49">
        <v>40000</v>
      </c>
      <c r="F94" s="164"/>
      <c r="H94" s="211"/>
      <c r="I94" s="211"/>
    </row>
    <row r="95" spans="1:9" ht="12.75">
      <c r="A95" s="53"/>
      <c r="B95" s="100"/>
      <c r="C95" s="68"/>
      <c r="D95" s="69" t="s">
        <v>221</v>
      </c>
      <c r="E95" s="49"/>
      <c r="F95" s="164"/>
      <c r="H95" s="211"/>
      <c r="I95" s="211"/>
    </row>
    <row r="96" spans="1:9" ht="12.75">
      <c r="A96" s="64">
        <v>926</v>
      </c>
      <c r="B96" s="64"/>
      <c r="C96" s="65"/>
      <c r="D96" s="196" t="s">
        <v>170</v>
      </c>
      <c r="E96" s="66">
        <f>E97+E100</f>
        <v>12190</v>
      </c>
      <c r="F96" s="54"/>
      <c r="H96" s="211"/>
      <c r="I96" s="211"/>
    </row>
    <row r="97" spans="1:9" ht="12.75">
      <c r="A97" s="53"/>
      <c r="B97" s="53">
        <v>92605</v>
      </c>
      <c r="C97" s="68"/>
      <c r="D97" s="69" t="s">
        <v>189</v>
      </c>
      <c r="E97" s="49">
        <f>E98+E99</f>
        <v>2190</v>
      </c>
      <c r="F97" s="164"/>
      <c r="H97" s="211"/>
      <c r="I97" s="211"/>
    </row>
    <row r="98" spans="1:9" ht="12.75">
      <c r="A98" s="53"/>
      <c r="B98" s="53"/>
      <c r="C98" s="68" t="s">
        <v>182</v>
      </c>
      <c r="D98" s="69" t="s">
        <v>183</v>
      </c>
      <c r="E98" s="49">
        <v>1080</v>
      </c>
      <c r="F98" s="54"/>
      <c r="H98" s="211"/>
      <c r="I98" s="211"/>
    </row>
    <row r="99" spans="1:9" ht="12.75">
      <c r="A99" s="53"/>
      <c r="B99" s="53"/>
      <c r="C99" s="68" t="s">
        <v>23</v>
      </c>
      <c r="D99" s="219" t="s">
        <v>24</v>
      </c>
      <c r="E99" s="49">
        <v>1110</v>
      </c>
      <c r="F99" s="164"/>
      <c r="H99" s="211"/>
      <c r="I99" s="211"/>
    </row>
    <row r="100" spans="1:9" ht="12.75">
      <c r="A100" s="53"/>
      <c r="B100" s="53">
        <v>92695</v>
      </c>
      <c r="C100" s="68"/>
      <c r="D100" s="219" t="s">
        <v>152</v>
      </c>
      <c r="E100" s="49">
        <f>E101+E102+E103+E104+E105</f>
        <v>10000</v>
      </c>
      <c r="F100" s="54"/>
      <c r="H100" s="211"/>
      <c r="I100" s="211"/>
    </row>
    <row r="101" spans="1:9" ht="12.75">
      <c r="A101" s="53"/>
      <c r="B101" s="53"/>
      <c r="C101" s="68" t="s">
        <v>182</v>
      </c>
      <c r="D101" s="219" t="s">
        <v>183</v>
      </c>
      <c r="E101" s="49">
        <v>600</v>
      </c>
      <c r="F101" s="54"/>
      <c r="H101" s="211"/>
      <c r="I101" s="211"/>
    </row>
    <row r="102" spans="1:9" ht="12.75">
      <c r="A102" s="53"/>
      <c r="B102" s="53"/>
      <c r="C102" s="68" t="s">
        <v>193</v>
      </c>
      <c r="D102" s="219" t="s">
        <v>186</v>
      </c>
      <c r="E102" s="49">
        <v>8600</v>
      </c>
      <c r="F102" s="54"/>
      <c r="H102" s="211"/>
      <c r="I102" s="211"/>
    </row>
    <row r="103" spans="1:9" ht="12.75">
      <c r="A103" s="53"/>
      <c r="B103" s="53"/>
      <c r="C103" s="68" t="s">
        <v>206</v>
      </c>
      <c r="D103" s="219" t="s">
        <v>218</v>
      </c>
      <c r="E103" s="49">
        <v>330</v>
      </c>
      <c r="F103" s="54"/>
      <c r="H103" s="211"/>
      <c r="I103" s="211"/>
    </row>
    <row r="104" spans="1:9" ht="12.75">
      <c r="A104" s="53"/>
      <c r="B104" s="53"/>
      <c r="C104" s="68" t="s">
        <v>217</v>
      </c>
      <c r="D104" s="219" t="s">
        <v>219</v>
      </c>
      <c r="E104" s="49">
        <v>100</v>
      </c>
      <c r="F104" s="54"/>
      <c r="H104" s="211"/>
      <c r="I104" s="211"/>
    </row>
    <row r="105" spans="1:9" ht="12.75">
      <c r="A105" s="71"/>
      <c r="B105" s="88"/>
      <c r="C105" s="71" t="s">
        <v>216</v>
      </c>
      <c r="D105" s="72" t="s">
        <v>220</v>
      </c>
      <c r="E105" s="73">
        <v>370</v>
      </c>
      <c r="F105" s="164"/>
      <c r="H105" s="211"/>
      <c r="I105" s="211"/>
    </row>
    <row r="106" spans="1:9" ht="12.75">
      <c r="A106" s="53"/>
      <c r="B106" s="53"/>
      <c r="C106" s="68"/>
      <c r="D106" s="55"/>
      <c r="E106" s="80">
        <f>E96+E84+E80+E69+E61+E58+E53+E92+E77</f>
        <v>701002.91</v>
      </c>
      <c r="F106" s="54"/>
      <c r="H106" s="211"/>
      <c r="I106" s="211"/>
    </row>
    <row r="107" spans="1:6" ht="12.75">
      <c r="A107" s="256" t="s">
        <v>10</v>
      </c>
      <c r="B107" s="256"/>
      <c r="C107" s="256"/>
      <c r="D107" s="256"/>
      <c r="E107" s="256"/>
      <c r="F107" s="256"/>
    </row>
    <row r="108" spans="1:6" ht="12.75">
      <c r="A108" s="251" t="s">
        <v>11</v>
      </c>
      <c r="B108" s="251"/>
      <c r="C108" s="251"/>
      <c r="D108" s="251"/>
      <c r="E108" s="251"/>
      <c r="F108" s="251"/>
    </row>
    <row r="109" spans="1:6" ht="12.75">
      <c r="A109" s="91" t="s">
        <v>3</v>
      </c>
      <c r="B109" s="91" t="s">
        <v>15</v>
      </c>
      <c r="C109" s="53" t="s">
        <v>1</v>
      </c>
      <c r="D109" s="55" t="s">
        <v>4</v>
      </c>
      <c r="E109" s="90" t="s">
        <v>12</v>
      </c>
      <c r="F109" s="92" t="s">
        <v>13</v>
      </c>
    </row>
    <row r="110" spans="1:6" ht="12.75">
      <c r="A110" s="64">
        <v>700</v>
      </c>
      <c r="B110" s="64"/>
      <c r="C110" s="65"/>
      <c r="D110" s="204" t="s">
        <v>146</v>
      </c>
      <c r="E110" s="66">
        <f>E111</f>
        <v>98769.19</v>
      </c>
      <c r="F110" s="66">
        <f>F111</f>
        <v>0</v>
      </c>
    </row>
    <row r="111" spans="1:6" ht="12.75">
      <c r="A111" s="53"/>
      <c r="B111" s="189">
        <v>70005</v>
      </c>
      <c r="C111" s="190"/>
      <c r="D111" s="48" t="s">
        <v>147</v>
      </c>
      <c r="E111" s="49">
        <f>E112</f>
        <v>98769.19</v>
      </c>
      <c r="F111" s="49">
        <f>F112</f>
        <v>0</v>
      </c>
    </row>
    <row r="112" spans="1:6" ht="12.75">
      <c r="A112" s="70"/>
      <c r="B112" s="208"/>
      <c r="C112" s="71" t="s">
        <v>206</v>
      </c>
      <c r="D112" s="86" t="s">
        <v>218</v>
      </c>
      <c r="E112" s="73">
        <v>98769.19</v>
      </c>
      <c r="F112" s="73"/>
    </row>
    <row r="113" spans="1:6" ht="12.75" customHeight="1">
      <c r="A113" s="64">
        <v>750</v>
      </c>
      <c r="B113" s="64"/>
      <c r="C113" s="65"/>
      <c r="D113" s="166" t="s">
        <v>171</v>
      </c>
      <c r="E113" s="66">
        <f>E114</f>
        <v>13240</v>
      </c>
      <c r="F113" s="66"/>
    </row>
    <row r="114" spans="1:6" ht="12.75" customHeight="1">
      <c r="A114" s="53"/>
      <c r="B114" s="53">
        <v>75095</v>
      </c>
      <c r="C114" s="68"/>
      <c r="D114" s="165" t="s">
        <v>152</v>
      </c>
      <c r="E114" s="49">
        <f>E115+E116</f>
        <v>13240</v>
      </c>
      <c r="F114" s="49"/>
    </row>
    <row r="115" spans="1:6" ht="12.75" customHeight="1">
      <c r="A115" s="56"/>
      <c r="B115" s="56"/>
      <c r="C115" s="60" t="s">
        <v>222</v>
      </c>
      <c r="D115" s="62" t="s">
        <v>226</v>
      </c>
      <c r="E115" s="49">
        <f>26*30*8</f>
        <v>6240</v>
      </c>
      <c r="F115" s="80"/>
    </row>
    <row r="116" spans="1:6" ht="12.75" customHeight="1">
      <c r="A116" s="56"/>
      <c r="B116" s="56"/>
      <c r="C116" s="60" t="s">
        <v>227</v>
      </c>
      <c r="D116" s="239" t="s">
        <v>229</v>
      </c>
      <c r="E116" s="49">
        <v>7000</v>
      </c>
      <c r="F116" s="80"/>
    </row>
    <row r="117" spans="1:6" ht="12.75" customHeight="1">
      <c r="A117" s="64">
        <v>852</v>
      </c>
      <c r="B117" s="64"/>
      <c r="C117" s="223"/>
      <c r="D117" s="105" t="s">
        <v>143</v>
      </c>
      <c r="E117" s="66"/>
      <c r="F117" s="66">
        <f>F118</f>
        <v>128009.19</v>
      </c>
    </row>
    <row r="118" spans="1:6" ht="12.75" customHeight="1">
      <c r="A118" s="53"/>
      <c r="B118" s="53">
        <v>85215</v>
      </c>
      <c r="C118" s="68"/>
      <c r="D118" s="55" t="s">
        <v>225</v>
      </c>
      <c r="E118" s="49"/>
      <c r="F118" s="49">
        <f>F119</f>
        <v>128009.19</v>
      </c>
    </row>
    <row r="119" spans="1:6" ht="12.75" customHeight="1">
      <c r="A119" s="209"/>
      <c r="B119" s="209"/>
      <c r="C119" s="71" t="s">
        <v>223</v>
      </c>
      <c r="D119" s="125" t="s">
        <v>224</v>
      </c>
      <c r="E119" s="73"/>
      <c r="F119" s="73">
        <v>128009.19</v>
      </c>
    </row>
    <row r="120" spans="1:6" ht="12.75" customHeight="1">
      <c r="A120" s="210">
        <v>921</v>
      </c>
      <c r="B120" s="210"/>
      <c r="C120" s="225"/>
      <c r="D120" s="191" t="s">
        <v>53</v>
      </c>
      <c r="E120" s="226">
        <f>E121</f>
        <v>16000</v>
      </c>
      <c r="F120" s="49"/>
    </row>
    <row r="121" spans="1:6" ht="12.75" customHeight="1">
      <c r="A121" s="210"/>
      <c r="B121" s="13">
        <v>92109</v>
      </c>
      <c r="C121" s="68"/>
      <c r="D121" s="48" t="s">
        <v>66</v>
      </c>
      <c r="E121" s="224">
        <f>E122</f>
        <v>16000</v>
      </c>
      <c r="F121" s="49"/>
    </row>
    <row r="122" spans="1:6" ht="12.75" customHeight="1">
      <c r="A122" s="227"/>
      <c r="B122" s="16"/>
      <c r="C122" s="114">
        <v>2480</v>
      </c>
      <c r="D122" s="78" t="s">
        <v>64</v>
      </c>
      <c r="E122" s="228">
        <v>16000</v>
      </c>
      <c r="F122" s="73"/>
    </row>
    <row r="123" spans="1:7" ht="12.75">
      <c r="A123" s="53"/>
      <c r="B123" s="53"/>
      <c r="C123" s="53"/>
      <c r="D123" s="53"/>
      <c r="E123" s="197">
        <f>E110+E113+E117+E120</f>
        <v>128009.19</v>
      </c>
      <c r="F123" s="197">
        <f>F110+F113+F117+F120</f>
        <v>128009.19</v>
      </c>
      <c r="G123" s="52">
        <f>E123-F123</f>
        <v>0</v>
      </c>
    </row>
    <row r="124" spans="1:6" ht="12.75">
      <c r="A124" s="256" t="s">
        <v>14</v>
      </c>
      <c r="B124" s="256"/>
      <c r="C124" s="256"/>
      <c r="D124" s="256"/>
      <c r="E124" s="256"/>
      <c r="F124" s="256"/>
    </row>
    <row r="125" spans="1:6" ht="27" customHeight="1">
      <c r="A125" s="259" t="s">
        <v>230</v>
      </c>
      <c r="B125" s="259"/>
      <c r="C125" s="259"/>
      <c r="D125" s="259"/>
      <c r="E125" s="259"/>
      <c r="F125" s="259"/>
    </row>
    <row r="126" spans="1:6" ht="12.75">
      <c r="A126" s="229"/>
      <c r="B126" s="260" t="s">
        <v>17</v>
      </c>
      <c r="C126" s="260"/>
      <c r="D126" s="260"/>
      <c r="E126" s="229"/>
      <c r="F126" s="229"/>
    </row>
    <row r="127" spans="1:6" ht="14.25" customHeight="1">
      <c r="A127" s="229"/>
      <c r="B127" s="230" t="s">
        <v>3</v>
      </c>
      <c r="C127" s="230" t="s">
        <v>15</v>
      </c>
      <c r="D127" s="230" t="s">
        <v>153</v>
      </c>
      <c r="E127" s="231" t="s">
        <v>5</v>
      </c>
      <c r="F127" s="229"/>
    </row>
    <row r="128" spans="1:5" ht="12.75">
      <c r="A128" s="51"/>
      <c r="B128" s="216">
        <v>750</v>
      </c>
      <c r="C128" s="9"/>
      <c r="D128" s="243" t="s">
        <v>152</v>
      </c>
      <c r="E128" s="232">
        <f>E129</f>
        <v>7000</v>
      </c>
    </row>
    <row r="129" spans="1:6" ht="12.75">
      <c r="A129" s="233"/>
      <c r="B129" s="234"/>
      <c r="C129" s="240">
        <v>75095</v>
      </c>
      <c r="D129" s="262" t="s">
        <v>233</v>
      </c>
      <c r="E129" s="235">
        <f>E130</f>
        <v>7000</v>
      </c>
      <c r="F129" s="236"/>
    </row>
    <row r="130" spans="1:6" ht="18" customHeight="1">
      <c r="A130" s="233"/>
      <c r="B130" s="234"/>
      <c r="C130" s="241"/>
      <c r="D130" s="262"/>
      <c r="E130" s="237">
        <v>7000</v>
      </c>
      <c r="F130" s="236"/>
    </row>
    <row r="131" spans="1:6" ht="12.75">
      <c r="A131" s="233"/>
      <c r="B131" s="238"/>
      <c r="C131" s="242"/>
      <c r="D131" s="168" t="s">
        <v>228</v>
      </c>
      <c r="E131" s="168"/>
      <c r="F131" s="236"/>
    </row>
    <row r="132" spans="1:10" ht="12.75" customHeight="1">
      <c r="A132" s="212"/>
      <c r="B132" s="212"/>
      <c r="C132" s="212"/>
      <c r="D132" s="212"/>
      <c r="E132" s="212"/>
      <c r="F132" s="213"/>
      <c r="G132" s="214"/>
      <c r="H132" s="215"/>
      <c r="I132" s="215"/>
      <c r="J132" s="215"/>
    </row>
    <row r="133" spans="1:10" ht="12.75" customHeight="1">
      <c r="A133" s="256" t="s">
        <v>16</v>
      </c>
      <c r="B133" s="256"/>
      <c r="C133" s="256"/>
      <c r="D133" s="256"/>
      <c r="E133" s="256"/>
      <c r="F133" s="256"/>
      <c r="G133" s="214"/>
      <c r="H133" s="215"/>
      <c r="I133" s="215"/>
      <c r="J133" s="215"/>
    </row>
    <row r="134" spans="1:10" ht="26.25" customHeight="1">
      <c r="A134" s="254" t="s">
        <v>168</v>
      </c>
      <c r="B134" s="254"/>
      <c r="C134" s="254"/>
      <c r="D134" s="254"/>
      <c r="E134" s="254"/>
      <c r="F134" s="254"/>
      <c r="G134" s="214"/>
      <c r="H134" s="215"/>
      <c r="I134" s="215"/>
      <c r="J134" s="215"/>
    </row>
    <row r="135" spans="1:10" ht="12.75" customHeight="1">
      <c r="A135" s="244" t="s">
        <v>232</v>
      </c>
      <c r="B135" s="244"/>
      <c r="C135" s="244"/>
      <c r="D135" s="244"/>
      <c r="E135" s="244"/>
      <c r="F135" s="244"/>
      <c r="G135" s="214"/>
      <c r="H135" s="215"/>
      <c r="I135" s="215"/>
      <c r="J135" s="215"/>
    </row>
    <row r="136" spans="1:10" ht="12.75" customHeight="1">
      <c r="A136" s="53"/>
      <c r="B136" s="53"/>
      <c r="C136" s="51"/>
      <c r="E136" s="51"/>
      <c r="F136" s="54"/>
      <c r="G136" s="214"/>
      <c r="H136" s="215"/>
      <c r="I136" s="215"/>
      <c r="J136" s="215"/>
    </row>
    <row r="137" spans="1:10" ht="12.75" customHeight="1">
      <c r="A137" s="53"/>
      <c r="B137" s="53"/>
      <c r="C137" s="172" t="s">
        <v>38</v>
      </c>
      <c r="D137" s="172" t="s">
        <v>153</v>
      </c>
      <c r="E137" s="172" t="s">
        <v>175</v>
      </c>
      <c r="F137" s="54"/>
      <c r="G137" s="214"/>
      <c r="H137" s="215"/>
      <c r="I137" s="215"/>
      <c r="J137" s="215"/>
    </row>
    <row r="138" spans="1:10" ht="12.75" customHeight="1">
      <c r="A138" s="53"/>
      <c r="B138" s="53"/>
      <c r="C138" s="173" t="s">
        <v>154</v>
      </c>
      <c r="D138" s="174" t="s">
        <v>155</v>
      </c>
      <c r="E138" s="175">
        <f>104379.29+65750.76</f>
        <v>170130.05</v>
      </c>
      <c r="F138" s="54"/>
      <c r="G138" s="214"/>
      <c r="H138" s="215"/>
      <c r="I138" s="215"/>
      <c r="J138" s="215"/>
    </row>
    <row r="139" spans="1:10" ht="12.75" customHeight="1">
      <c r="A139" s="53"/>
      <c r="B139" s="53"/>
      <c r="C139" s="173" t="s">
        <v>156</v>
      </c>
      <c r="D139" s="174" t="s">
        <v>45</v>
      </c>
      <c r="E139" s="175">
        <f>E140</f>
        <v>71000</v>
      </c>
      <c r="F139" s="54"/>
      <c r="G139" s="214"/>
      <c r="H139" s="215"/>
      <c r="I139" s="215"/>
      <c r="J139" s="215"/>
    </row>
    <row r="140" spans="1:10" ht="12.75" customHeight="1">
      <c r="A140" s="51"/>
      <c r="B140" s="51"/>
      <c r="C140" s="176" t="s">
        <v>90</v>
      </c>
      <c r="D140" s="177" t="s">
        <v>157</v>
      </c>
      <c r="E140" s="178">
        <v>71000</v>
      </c>
      <c r="F140" s="51"/>
      <c r="G140" s="214"/>
      <c r="H140" s="215"/>
      <c r="I140" s="215"/>
      <c r="J140" s="215"/>
    </row>
    <row r="141" spans="1:10" ht="12.75" customHeight="1">
      <c r="A141" s="51"/>
      <c r="B141" s="51"/>
      <c r="C141" s="173" t="s">
        <v>158</v>
      </c>
      <c r="D141" s="174" t="s">
        <v>17</v>
      </c>
      <c r="E141" s="175">
        <f>E142+E144</f>
        <v>81550</v>
      </c>
      <c r="F141" s="51"/>
      <c r="G141" s="214"/>
      <c r="H141" s="215"/>
      <c r="I141" s="215"/>
      <c r="J141" s="215"/>
    </row>
    <row r="142" spans="1:10" ht="12.75" customHeight="1">
      <c r="A142" s="51"/>
      <c r="B142" s="51"/>
      <c r="C142" s="179" t="s">
        <v>90</v>
      </c>
      <c r="D142" s="180" t="s">
        <v>159</v>
      </c>
      <c r="E142" s="181">
        <f>E143</f>
        <v>550</v>
      </c>
      <c r="F142" s="51"/>
      <c r="G142" s="214"/>
      <c r="H142" s="215"/>
      <c r="I142" s="215"/>
      <c r="J142" s="215"/>
    </row>
    <row r="143" spans="1:10" ht="12.75" customHeight="1">
      <c r="A143" s="51"/>
      <c r="B143" s="51"/>
      <c r="C143" s="176"/>
      <c r="D143" s="61" t="s">
        <v>160</v>
      </c>
      <c r="E143" s="182">
        <f>500+50</f>
        <v>550</v>
      </c>
      <c r="F143" s="51"/>
      <c r="G143" s="214"/>
      <c r="H143" s="215"/>
      <c r="I143" s="215"/>
      <c r="J143" s="215"/>
    </row>
    <row r="144" spans="3:10" ht="12.75" customHeight="1">
      <c r="C144" s="183" t="s">
        <v>91</v>
      </c>
      <c r="D144" s="184" t="s">
        <v>161</v>
      </c>
      <c r="E144" s="185">
        <f>E145+E146+E147</f>
        <v>81000</v>
      </c>
      <c r="G144" s="214"/>
      <c r="H144" s="215"/>
      <c r="I144" s="215"/>
      <c r="J144" s="215"/>
    </row>
    <row r="145" spans="3:10" ht="12.75" customHeight="1">
      <c r="C145" s="183"/>
      <c r="D145" s="61" t="s">
        <v>162</v>
      </c>
      <c r="E145" s="182">
        <v>16000</v>
      </c>
      <c r="G145" s="214"/>
      <c r="H145" s="215"/>
      <c r="I145" s="215"/>
      <c r="J145" s="215"/>
    </row>
    <row r="146" spans="3:10" ht="12.75" customHeight="1">
      <c r="C146" s="183"/>
      <c r="D146" s="186" t="s">
        <v>163</v>
      </c>
      <c r="E146" s="182">
        <v>15000</v>
      </c>
      <c r="G146" s="214"/>
      <c r="H146" s="215"/>
      <c r="I146" s="215"/>
      <c r="J146" s="215"/>
    </row>
    <row r="147" spans="3:10" ht="12.75" customHeight="1">
      <c r="C147" s="183"/>
      <c r="D147" s="167" t="s">
        <v>164</v>
      </c>
      <c r="E147" s="187">
        <v>50000</v>
      </c>
      <c r="G147" s="214"/>
      <c r="H147" s="215"/>
      <c r="I147" s="215"/>
      <c r="J147" s="215"/>
    </row>
    <row r="148" spans="3:10" ht="12.75" customHeight="1">
      <c r="C148" s="173" t="s">
        <v>165</v>
      </c>
      <c r="D148" s="174" t="s">
        <v>166</v>
      </c>
      <c r="E148" s="175">
        <f>E138+E139-E141</f>
        <v>159580.05</v>
      </c>
      <c r="G148" s="214"/>
      <c r="H148" s="215"/>
      <c r="I148" s="215"/>
      <c r="J148" s="215"/>
    </row>
    <row r="149" spans="7:10" ht="12.75" customHeight="1">
      <c r="G149" s="214"/>
      <c r="H149" s="215"/>
      <c r="I149" s="215"/>
      <c r="J149" s="215"/>
    </row>
    <row r="150" spans="1:6" ht="12.75">
      <c r="A150" s="256" t="s">
        <v>18</v>
      </c>
      <c r="B150" s="256"/>
      <c r="C150" s="256"/>
      <c r="D150" s="256"/>
      <c r="E150" s="256"/>
      <c r="F150" s="256"/>
    </row>
    <row r="151" spans="1:6" ht="26.25" customHeight="1">
      <c r="A151" s="254" t="s">
        <v>239</v>
      </c>
      <c r="B151" s="254"/>
      <c r="C151" s="254"/>
      <c r="D151" s="254"/>
      <c r="E151" s="254"/>
      <c r="F151" s="254"/>
    </row>
    <row r="152" spans="1:6" ht="12.75">
      <c r="A152" s="165"/>
      <c r="B152" s="165"/>
      <c r="C152" s="255" t="s">
        <v>32</v>
      </c>
      <c r="D152" s="255" t="s">
        <v>172</v>
      </c>
      <c r="E152" s="169" t="s">
        <v>175</v>
      </c>
      <c r="F152" s="165"/>
    </row>
    <row r="153" spans="1:6" ht="12.75">
      <c r="A153" s="165"/>
      <c r="B153" s="165"/>
      <c r="C153" s="257"/>
      <c r="D153" s="257"/>
      <c r="E153" s="171">
        <f>E155+E154</f>
        <v>9347965.97</v>
      </c>
      <c r="F153" s="165"/>
    </row>
    <row r="154" spans="1:6" ht="12.75">
      <c r="A154" s="165"/>
      <c r="B154" s="165"/>
      <c r="C154" s="122">
        <v>957</v>
      </c>
      <c r="D154" s="36" t="s">
        <v>57</v>
      </c>
      <c r="E154" s="198">
        <v>1608844.4</v>
      </c>
      <c r="F154" s="165"/>
    </row>
    <row r="155" spans="1:6" ht="12.75">
      <c r="A155" s="165"/>
      <c r="B155" s="165"/>
      <c r="C155" s="30"/>
      <c r="D155" s="26" t="s">
        <v>173</v>
      </c>
      <c r="E155" s="199">
        <f>E159+E156</f>
        <v>7739121.57</v>
      </c>
      <c r="F155" s="165"/>
    </row>
    <row r="156" spans="1:6" ht="15">
      <c r="A156" s="165"/>
      <c r="B156" s="165"/>
      <c r="C156" s="30">
        <v>952</v>
      </c>
      <c r="D156" s="170" t="s">
        <v>44</v>
      </c>
      <c r="E156" s="200">
        <f>E157+E158</f>
        <v>1918394</v>
      </c>
      <c r="F156" s="165"/>
    </row>
    <row r="157" spans="1:6" ht="12.75">
      <c r="A157" s="165"/>
      <c r="B157" s="165"/>
      <c r="C157" s="30"/>
      <c r="D157" s="61" t="s">
        <v>179</v>
      </c>
      <c r="E157" s="201">
        <v>210000</v>
      </c>
      <c r="F157" s="165"/>
    </row>
    <row r="158" spans="1:6" ht="12.75">
      <c r="A158" s="165"/>
      <c r="B158" s="165"/>
      <c r="C158" s="30"/>
      <c r="D158" s="61" t="s">
        <v>179</v>
      </c>
      <c r="E158" s="201">
        <v>1708394</v>
      </c>
      <c r="F158" s="165"/>
    </row>
    <row r="159" spans="1:6" ht="12.75">
      <c r="A159" s="165"/>
      <c r="B159" s="165"/>
      <c r="C159" s="30">
        <v>952</v>
      </c>
      <c r="D159" s="205" t="s">
        <v>47</v>
      </c>
      <c r="E159" s="202">
        <f>E160</f>
        <v>5820727.57</v>
      </c>
      <c r="F159" s="165"/>
    </row>
    <row r="160" spans="1:6" ht="12.75">
      <c r="A160" s="165"/>
      <c r="B160" s="165"/>
      <c r="C160" s="123"/>
      <c r="D160" s="206" t="s">
        <v>48</v>
      </c>
      <c r="E160" s="203">
        <f>10543432.88-1195466.91-210000-1608844.4-1708394</f>
        <v>5820727.57</v>
      </c>
      <c r="F160" s="165"/>
    </row>
    <row r="161" spans="1:6" ht="12.75">
      <c r="A161" s="53"/>
      <c r="B161" s="53"/>
      <c r="C161" s="53"/>
      <c r="D161" s="53"/>
      <c r="E161" s="53"/>
      <c r="F161" s="53"/>
    </row>
    <row r="162" spans="1:6" ht="12.75">
      <c r="A162" s="256" t="s">
        <v>43</v>
      </c>
      <c r="B162" s="256"/>
      <c r="C162" s="256"/>
      <c r="D162" s="256"/>
      <c r="E162" s="256"/>
      <c r="F162" s="256"/>
    </row>
    <row r="163" spans="1:6" ht="12.75">
      <c r="A163" s="245" t="s">
        <v>20</v>
      </c>
      <c r="B163" s="245"/>
      <c r="C163" s="245"/>
      <c r="D163" s="245"/>
      <c r="E163" s="245"/>
      <c r="F163" s="245"/>
    </row>
    <row r="164" spans="1:6" ht="12.75">
      <c r="A164" s="246" t="s">
        <v>231</v>
      </c>
      <c r="B164" s="246"/>
      <c r="C164" s="246"/>
      <c r="D164" s="246"/>
      <c r="E164" s="246"/>
      <c r="F164" s="246"/>
    </row>
    <row r="165" spans="1:6" ht="12.75">
      <c r="A165" s="252" t="s">
        <v>22</v>
      </c>
      <c r="B165" s="252"/>
      <c r="C165" s="252"/>
      <c r="D165" s="252"/>
      <c r="E165" s="252"/>
      <c r="F165" s="252"/>
    </row>
    <row r="169" spans="1:6" ht="12.75">
      <c r="A169" s="51"/>
      <c r="B169" s="51"/>
      <c r="C169" s="51"/>
      <c r="E169" s="51"/>
      <c r="F169" s="51"/>
    </row>
    <row r="170" spans="1:6" ht="30" customHeight="1">
      <c r="A170" s="51"/>
      <c r="B170" s="51"/>
      <c r="C170" s="51"/>
      <c r="E170" s="51"/>
      <c r="F170" s="51"/>
    </row>
    <row r="171" spans="1:6" ht="30" customHeight="1">
      <c r="A171" s="261"/>
      <c r="B171" s="261"/>
      <c r="C171" s="261"/>
      <c r="D171" s="261"/>
      <c r="E171" s="261"/>
      <c r="F171" s="261"/>
    </row>
    <row r="172" spans="1:6" ht="57.75" customHeight="1">
      <c r="A172" s="261"/>
      <c r="B172" s="261"/>
      <c r="C172" s="261"/>
      <c r="D172" s="261"/>
      <c r="E172" s="261"/>
      <c r="F172" s="261"/>
    </row>
    <row r="173" spans="1:6" ht="12.75">
      <c r="A173" s="51"/>
      <c r="B173" s="51"/>
      <c r="C173" s="51"/>
      <c r="E173" s="51"/>
      <c r="F173" s="51"/>
    </row>
    <row r="174" spans="1:6" ht="12.75">
      <c r="A174" s="51"/>
      <c r="B174" s="51"/>
      <c r="C174" s="51"/>
      <c r="E174" s="51"/>
      <c r="F174" s="51"/>
    </row>
    <row r="175" spans="1:6" ht="12.75">
      <c r="A175" s="51"/>
      <c r="B175" s="51"/>
      <c r="C175" s="51"/>
      <c r="E175" s="51"/>
      <c r="F175" s="51"/>
    </row>
    <row r="176" spans="1:6" ht="12.75">
      <c r="A176" s="51"/>
      <c r="B176" s="51"/>
      <c r="C176" s="51"/>
      <c r="E176" s="51"/>
      <c r="F176" s="51"/>
    </row>
    <row r="177" spans="1:6" ht="12.75">
      <c r="A177" s="51"/>
      <c r="B177" s="51"/>
      <c r="C177" s="51"/>
      <c r="E177" s="51"/>
      <c r="F177" s="51"/>
    </row>
    <row r="178" spans="1:6" ht="12.75">
      <c r="A178" s="51"/>
      <c r="B178" s="51"/>
      <c r="C178" s="51"/>
      <c r="E178" s="51"/>
      <c r="F178" s="51"/>
    </row>
    <row r="179" spans="1:6" ht="12.75">
      <c r="A179" s="51"/>
      <c r="B179" s="51"/>
      <c r="C179" s="51"/>
      <c r="E179" s="51"/>
      <c r="F179" s="51"/>
    </row>
    <row r="180" spans="1:6" ht="12.75">
      <c r="A180" s="51"/>
      <c r="B180" s="51"/>
      <c r="C180" s="51"/>
      <c r="E180" s="51"/>
      <c r="F180" s="51"/>
    </row>
    <row r="181" spans="1:6" ht="12.75">
      <c r="A181" s="51"/>
      <c r="B181" s="51"/>
      <c r="C181" s="51"/>
      <c r="E181" s="51"/>
      <c r="F181" s="51"/>
    </row>
    <row r="182" spans="1:6" ht="12.75">
      <c r="A182" s="51"/>
      <c r="B182" s="51"/>
      <c r="C182" s="51"/>
      <c r="E182" s="51"/>
      <c r="F182" s="51"/>
    </row>
    <row r="183" spans="1:6" ht="12.75">
      <c r="A183" s="51"/>
      <c r="B183" s="51"/>
      <c r="C183" s="51"/>
      <c r="E183" s="51"/>
      <c r="F183" s="51"/>
    </row>
    <row r="184" spans="1:6" ht="12.75">
      <c r="A184" s="51"/>
      <c r="B184" s="51"/>
      <c r="C184" s="51"/>
      <c r="E184" s="51"/>
      <c r="F184" s="51"/>
    </row>
    <row r="185" spans="1:6" ht="12.75">
      <c r="A185" s="51"/>
      <c r="B185" s="51"/>
      <c r="C185" s="51"/>
      <c r="E185" s="51"/>
      <c r="F185" s="51"/>
    </row>
    <row r="186" spans="1:6" ht="12.75">
      <c r="A186" s="51"/>
      <c r="B186" s="51"/>
      <c r="C186" s="51"/>
      <c r="E186" s="51"/>
      <c r="F186" s="51"/>
    </row>
    <row r="187" spans="1:6" ht="12.75">
      <c r="A187" s="51"/>
      <c r="B187" s="51"/>
      <c r="C187" s="51"/>
      <c r="E187" s="51"/>
      <c r="F187" s="51"/>
    </row>
    <row r="188" spans="1:6" ht="12.75">
      <c r="A188" s="51"/>
      <c r="B188" s="51"/>
      <c r="C188" s="51"/>
      <c r="E188" s="51"/>
      <c r="F188" s="51"/>
    </row>
    <row r="189" spans="1:6" ht="12.75">
      <c r="A189" s="51"/>
      <c r="B189" s="51"/>
      <c r="C189" s="51"/>
      <c r="E189" s="51"/>
      <c r="F189" s="51"/>
    </row>
    <row r="190" spans="1:6" ht="12.75">
      <c r="A190" s="51"/>
      <c r="B190" s="51"/>
      <c r="C190" s="51"/>
      <c r="E190" s="51"/>
      <c r="F190" s="51"/>
    </row>
  </sheetData>
  <mergeCells count="28">
    <mergeCell ref="A171:F171"/>
    <mergeCell ref="A172:F172"/>
    <mergeCell ref="D129:D130"/>
    <mergeCell ref="A124:F124"/>
    <mergeCell ref="A165:F165"/>
    <mergeCell ref="A151:F151"/>
    <mergeCell ref="C152:C153"/>
    <mergeCell ref="D152:D153"/>
    <mergeCell ref="A163:F163"/>
    <mergeCell ref="A164:F164"/>
    <mergeCell ref="A1:F1"/>
    <mergeCell ref="A2:F2"/>
    <mergeCell ref="A3:F3"/>
    <mergeCell ref="A4:F4"/>
    <mergeCell ref="A6:F6"/>
    <mergeCell ref="A8:F8"/>
    <mergeCell ref="A9:E9"/>
    <mergeCell ref="A108:F108"/>
    <mergeCell ref="A10:E10"/>
    <mergeCell ref="A51:E51"/>
    <mergeCell ref="A107:F107"/>
    <mergeCell ref="A135:F135"/>
    <mergeCell ref="A133:F133"/>
    <mergeCell ref="A162:F162"/>
    <mergeCell ref="A125:F125"/>
    <mergeCell ref="B126:D126"/>
    <mergeCell ref="A134:F134"/>
    <mergeCell ref="A150:F150"/>
  </mergeCells>
  <printOptions/>
  <pageMargins left="0.7874015748031497" right="0.38" top="0.51" bottom="0.35433070866141736" header="0.16" footer="0.1968503937007874"/>
  <pageSetup horizontalDpi="600" verticalDpi="600" orientation="portrait" paperSize="9" scale="98" r:id="rId1"/>
  <headerFooter alignWithMargins="0">
    <oddFooter>&amp;CStrona &amp;P</oddFooter>
  </headerFooter>
  <rowBreaks count="2" manualBreakCount="2">
    <brk id="60" max="5" man="1"/>
    <brk id="1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47" t="s">
        <v>75</v>
      </c>
      <c r="B1" s="247"/>
      <c r="C1" s="247"/>
      <c r="D1" s="247"/>
      <c r="E1" s="247"/>
      <c r="F1" s="247"/>
    </row>
    <row r="2" spans="1:6" ht="12.75">
      <c r="A2" s="247" t="s">
        <v>0</v>
      </c>
      <c r="B2" s="247"/>
      <c r="C2" s="247"/>
      <c r="D2" s="247"/>
      <c r="E2" s="247"/>
      <c r="F2" s="247"/>
    </row>
    <row r="3" spans="1:6" ht="12.75">
      <c r="A3" s="247" t="s">
        <v>76</v>
      </c>
      <c r="B3" s="247"/>
      <c r="C3" s="247"/>
      <c r="D3" s="247"/>
      <c r="E3" s="247"/>
      <c r="F3" s="247"/>
    </row>
    <row r="4" spans="1:6" ht="12.75">
      <c r="A4" s="56"/>
      <c r="B4" s="47"/>
      <c r="C4" s="57"/>
      <c r="D4" s="46"/>
      <c r="E4" s="3"/>
      <c r="F4" s="58"/>
    </row>
    <row r="5" spans="1:6" ht="12.75">
      <c r="A5" s="248" t="s">
        <v>33</v>
      </c>
      <c r="B5" s="248"/>
      <c r="C5" s="248"/>
      <c r="D5" s="248"/>
      <c r="E5" s="248"/>
      <c r="F5" s="248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49" t="s">
        <v>141</v>
      </c>
      <c r="B7" s="249"/>
      <c r="C7" s="249"/>
      <c r="D7" s="249"/>
      <c r="E7" s="249"/>
      <c r="F7" s="249"/>
    </row>
    <row r="8" spans="1:6" ht="12.75">
      <c r="A8" s="59"/>
      <c r="B8" s="59"/>
      <c r="C8" s="100"/>
      <c r="D8" s="59"/>
      <c r="E8" s="59"/>
      <c r="F8" s="59"/>
    </row>
    <row r="9" spans="1:6" ht="12.75">
      <c r="A9" s="250" t="s">
        <v>2</v>
      </c>
      <c r="B9" s="250"/>
      <c r="C9" s="250"/>
      <c r="D9" s="250"/>
      <c r="E9" s="250"/>
      <c r="F9" s="250"/>
    </row>
    <row r="10" spans="1:5" ht="12.75">
      <c r="A10" s="251" t="s">
        <v>77</v>
      </c>
      <c r="B10" s="251"/>
      <c r="C10" s="251"/>
      <c r="D10" s="251"/>
      <c r="E10" s="251"/>
    </row>
    <row r="11" spans="1:5" ht="12.75">
      <c r="A11" s="253" t="s">
        <v>6</v>
      </c>
      <c r="B11" s="253"/>
      <c r="C11" s="253"/>
      <c r="D11" s="253"/>
      <c r="E11" s="253"/>
    </row>
    <row r="12" spans="1:6" s="112" customFormat="1" ht="13.5">
      <c r="A12" s="107" t="s">
        <v>30</v>
      </c>
      <c r="B12" s="107" t="s">
        <v>31</v>
      </c>
      <c r="C12" s="110" t="s">
        <v>32</v>
      </c>
      <c r="D12" s="108" t="s">
        <v>4</v>
      </c>
      <c r="E12" s="52" t="s">
        <v>5</v>
      </c>
      <c r="F12" s="111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5" t="s">
        <v>53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5">
        <f>E18</f>
        <v>63729.3</v>
      </c>
    </row>
    <row r="18" spans="1:8" ht="12.75">
      <c r="A18" s="78"/>
      <c r="B18" s="78"/>
      <c r="C18" s="17" t="s">
        <v>34</v>
      </c>
      <c r="D18" s="18" t="s">
        <v>36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53" t="s">
        <v>8</v>
      </c>
      <c r="B20" s="253"/>
      <c r="C20" s="253"/>
      <c r="D20" s="253"/>
      <c r="E20" s="253"/>
      <c r="H20" s="45"/>
    </row>
    <row r="21" spans="1:8" ht="13.5">
      <c r="A21" s="107" t="s">
        <v>30</v>
      </c>
      <c r="B21" s="107" t="s">
        <v>31</v>
      </c>
      <c r="C21" s="110" t="s">
        <v>32</v>
      </c>
      <c r="D21" s="108" t="s">
        <v>4</v>
      </c>
      <c r="E21" s="52" t="s">
        <v>5</v>
      </c>
      <c r="H21" s="45"/>
    </row>
    <row r="22" spans="1:8" ht="12.75">
      <c r="A22" s="75">
        <v>801</v>
      </c>
      <c r="B22" s="75"/>
      <c r="C22" s="76"/>
      <c r="D22" s="75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77" t="s">
        <v>41</v>
      </c>
      <c r="E24" s="49"/>
      <c r="H24" s="45"/>
    </row>
    <row r="25" spans="1:8" ht="13.5">
      <c r="A25" s="127"/>
      <c r="B25" s="127"/>
      <c r="C25" s="70">
        <v>4270</v>
      </c>
      <c r="D25" s="86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35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135</v>
      </c>
      <c r="D28" s="156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53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64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53" t="s">
        <v>55</v>
      </c>
      <c r="B36" s="253"/>
      <c r="C36" s="253"/>
      <c r="D36" s="253"/>
      <c r="E36" s="253"/>
    </row>
    <row r="37" spans="1:5" ht="13.5">
      <c r="A37" s="107" t="s">
        <v>30</v>
      </c>
      <c r="B37" s="107" t="s">
        <v>31</v>
      </c>
      <c r="C37" s="110" t="s">
        <v>32</v>
      </c>
      <c r="D37" s="108" t="s">
        <v>4</v>
      </c>
      <c r="E37" s="52" t="s">
        <v>5</v>
      </c>
    </row>
    <row r="38" spans="1:5" ht="12.75">
      <c r="A38" s="75">
        <v>801</v>
      </c>
      <c r="B38" s="75"/>
      <c r="C38" s="76"/>
      <c r="D38" s="75" t="s">
        <v>9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21</v>
      </c>
      <c r="E39" s="49">
        <f>E40</f>
        <v>935232</v>
      </c>
    </row>
    <row r="40" spans="1:5" ht="13.5">
      <c r="A40" s="127"/>
      <c r="B40" s="127"/>
      <c r="C40" s="71" t="s">
        <v>54</v>
      </c>
      <c r="D40" s="128" t="s">
        <v>73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53" t="s">
        <v>78</v>
      </c>
      <c r="B45" s="253"/>
      <c r="C45" s="253"/>
      <c r="D45" s="253"/>
      <c r="E45" s="253"/>
      <c r="F45" s="106"/>
      <c r="G45" s="15"/>
    </row>
    <row r="46" spans="1:7" ht="13.5">
      <c r="A46" s="107" t="s">
        <v>30</v>
      </c>
      <c r="B46" s="107" t="s">
        <v>31</v>
      </c>
      <c r="C46" s="110" t="s">
        <v>32</v>
      </c>
      <c r="D46" s="108" t="s">
        <v>4</v>
      </c>
      <c r="E46" s="52" t="s">
        <v>5</v>
      </c>
      <c r="F46" s="106"/>
      <c r="G46" s="15"/>
    </row>
    <row r="47" spans="1:7" ht="12.75">
      <c r="A47" s="75">
        <v>801</v>
      </c>
      <c r="B47" s="75"/>
      <c r="C47" s="76"/>
      <c r="D47" s="75" t="s">
        <v>9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21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26</v>
      </c>
      <c r="D49" s="4" t="s">
        <v>19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70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71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72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53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19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56" t="s">
        <v>10</v>
      </c>
      <c r="B58" s="256"/>
      <c r="C58" s="256"/>
      <c r="D58" s="256"/>
      <c r="E58" s="256"/>
      <c r="F58" s="256"/>
      <c r="G58" s="15"/>
    </row>
    <row r="59" spans="1:7" ht="12.75">
      <c r="A59" s="251" t="s">
        <v>11</v>
      </c>
      <c r="B59" s="251"/>
      <c r="C59" s="251"/>
      <c r="D59" s="251"/>
      <c r="E59" s="251"/>
      <c r="F59" s="251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44" t="s">
        <v>52</v>
      </c>
      <c r="B61" s="244"/>
      <c r="C61" s="244"/>
      <c r="D61" s="244"/>
      <c r="E61" s="90"/>
      <c r="F61" s="50"/>
      <c r="G61" s="15"/>
    </row>
    <row r="62" spans="1:7" ht="12.75">
      <c r="A62" s="91" t="s">
        <v>3</v>
      </c>
      <c r="B62" s="91" t="s">
        <v>15</v>
      </c>
      <c r="C62" s="91" t="s">
        <v>1</v>
      </c>
      <c r="D62" s="55" t="s">
        <v>4</v>
      </c>
      <c r="E62" s="90" t="s">
        <v>12</v>
      </c>
      <c r="F62" s="92" t="s">
        <v>13</v>
      </c>
      <c r="G62" s="15"/>
    </row>
    <row r="63" spans="1:7" ht="12.75">
      <c r="A63" s="81">
        <v>921</v>
      </c>
      <c r="B63" s="75"/>
      <c r="C63" s="82"/>
      <c r="D63" s="75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57">
        <v>8810.9</v>
      </c>
      <c r="G65" s="15"/>
    </row>
    <row r="66" spans="1:7" ht="12.75">
      <c r="A66" s="125"/>
      <c r="B66" s="78"/>
      <c r="C66" s="71" t="s">
        <v>140</v>
      </c>
      <c r="D66" s="18" t="s">
        <v>42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44" t="s">
        <v>17</v>
      </c>
      <c r="B68" s="244"/>
      <c r="C68" s="244"/>
      <c r="D68" s="244"/>
      <c r="E68" s="90"/>
      <c r="F68" s="50"/>
      <c r="G68" s="15"/>
    </row>
    <row r="69" spans="1:7" ht="12.75">
      <c r="A69" s="91" t="s">
        <v>3</v>
      </c>
      <c r="B69" s="91" t="s">
        <v>15</v>
      </c>
      <c r="C69" s="91" t="s">
        <v>1</v>
      </c>
      <c r="D69" s="55" t="s">
        <v>4</v>
      </c>
      <c r="E69" s="90" t="s">
        <v>12</v>
      </c>
      <c r="F69" s="92" t="s">
        <v>13</v>
      </c>
      <c r="G69" s="15"/>
    </row>
    <row r="70" spans="1:7" ht="12.75">
      <c r="A70" s="104">
        <v>600</v>
      </c>
      <c r="B70" s="104"/>
      <c r="C70" s="104"/>
      <c r="D70" s="105" t="s">
        <v>27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28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60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19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81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19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82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56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83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24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19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84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86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87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19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88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89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3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3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80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65" t="s">
        <v>14</v>
      </c>
      <c r="B105" s="265"/>
      <c r="C105" s="265"/>
      <c r="D105" s="265"/>
      <c r="E105" s="265"/>
      <c r="F105" s="265"/>
    </row>
    <row r="106" spans="1:6" s="15" customFormat="1" ht="32.25" customHeight="1">
      <c r="A106" s="268" t="s">
        <v>97</v>
      </c>
      <c r="B106" s="268"/>
      <c r="C106" s="268"/>
      <c r="D106" s="268"/>
      <c r="E106" s="268"/>
      <c r="F106" s="268"/>
    </row>
    <row r="107" spans="2:6" s="15" customFormat="1" ht="12.75">
      <c r="B107" s="8"/>
      <c r="C107" s="267" t="s">
        <v>45</v>
      </c>
      <c r="D107" s="267"/>
      <c r="E107" s="8" t="s">
        <v>12</v>
      </c>
      <c r="F107" s="10"/>
    </row>
    <row r="108" spans="2:6" s="15" customFormat="1" ht="12.75">
      <c r="B108" s="133"/>
      <c r="C108" s="134" t="s">
        <v>90</v>
      </c>
      <c r="D108" s="135" t="s">
        <v>92</v>
      </c>
      <c r="E108" s="28"/>
      <c r="F108" s="8"/>
    </row>
    <row r="109" spans="2:6" s="15" customFormat="1" ht="12.75">
      <c r="B109" s="133"/>
      <c r="C109" s="134" t="s">
        <v>91</v>
      </c>
      <c r="D109" s="135" t="s">
        <v>93</v>
      </c>
      <c r="E109" s="136"/>
      <c r="F109" s="10"/>
    </row>
    <row r="110" spans="1:6" s="15" customFormat="1" ht="12.75">
      <c r="A110" s="8"/>
      <c r="B110" s="8"/>
      <c r="C110" s="267" t="s">
        <v>17</v>
      </c>
      <c r="D110" s="267"/>
      <c r="E110" s="8" t="s">
        <v>12</v>
      </c>
      <c r="F110" s="10"/>
    </row>
    <row r="111" spans="2:6" s="15" customFormat="1" ht="12.75">
      <c r="B111" s="133"/>
      <c r="C111" s="134" t="s">
        <v>90</v>
      </c>
      <c r="D111" s="135" t="s">
        <v>94</v>
      </c>
      <c r="E111" s="28"/>
      <c r="F111" s="10"/>
    </row>
    <row r="112" spans="2:6" s="15" customFormat="1" ht="12.75">
      <c r="B112" s="133"/>
      <c r="C112" s="134" t="s">
        <v>91</v>
      </c>
      <c r="D112" s="135" t="s">
        <v>95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65" t="s">
        <v>16</v>
      </c>
      <c r="B114" s="265"/>
      <c r="C114" s="265"/>
      <c r="D114" s="265"/>
      <c r="E114" s="265"/>
      <c r="F114" s="265"/>
    </row>
    <row r="115" spans="1:6" s="15" customFormat="1" ht="24.75" customHeight="1">
      <c r="A115" s="268" t="s">
        <v>96</v>
      </c>
      <c r="B115" s="268"/>
      <c r="C115" s="268"/>
      <c r="D115" s="268"/>
      <c r="E115" s="268"/>
      <c r="F115" s="268"/>
    </row>
    <row r="116" spans="2:6" s="15" customFormat="1" ht="12.75">
      <c r="B116" s="8"/>
      <c r="C116" s="267" t="s">
        <v>45</v>
      </c>
      <c r="D116" s="267"/>
      <c r="E116" s="8"/>
      <c r="F116" s="10"/>
    </row>
    <row r="117" spans="2:6" s="15" customFormat="1" ht="12.75">
      <c r="B117" s="8"/>
      <c r="C117" s="33" t="s">
        <v>38</v>
      </c>
      <c r="D117" s="138" t="s">
        <v>4</v>
      </c>
      <c r="E117" s="139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3" t="s">
        <v>121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37"/>
      <c r="F133" s="10"/>
    </row>
    <row r="134" spans="2:6" s="15" customFormat="1" ht="12.75">
      <c r="B134" s="8"/>
      <c r="C134" s="143" t="s">
        <v>38</v>
      </c>
      <c r="D134" s="143" t="s">
        <v>4</v>
      </c>
      <c r="E134" s="139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47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47" t="s">
        <v>98</v>
      </c>
      <c r="D137" s="35" t="s">
        <v>124</v>
      </c>
      <c r="E137" s="29"/>
      <c r="F137" s="10"/>
    </row>
    <row r="138" spans="2:6" s="15" customFormat="1" ht="12.75">
      <c r="B138" s="8"/>
      <c r="C138" s="147" t="s">
        <v>99</v>
      </c>
      <c r="D138" s="35" t="s">
        <v>125</v>
      </c>
      <c r="E138" s="29"/>
      <c r="F138" s="10"/>
    </row>
    <row r="139" spans="2:6" s="15" customFormat="1" ht="12.75">
      <c r="B139" s="8"/>
      <c r="C139" s="147" t="s">
        <v>100</v>
      </c>
      <c r="D139" s="35" t="s">
        <v>126</v>
      </c>
      <c r="E139" s="29"/>
      <c r="F139" s="10"/>
    </row>
    <row r="140" spans="2:6" s="15" customFormat="1" ht="12.75">
      <c r="B140" s="8"/>
      <c r="C140" s="147" t="s">
        <v>101</v>
      </c>
      <c r="D140" s="35" t="s">
        <v>127</v>
      </c>
      <c r="E140" s="29"/>
      <c r="F140" s="10"/>
    </row>
    <row r="141" spans="2:6" s="15" customFormat="1" ht="12.75">
      <c r="B141" s="8"/>
      <c r="C141" s="147" t="s">
        <v>102</v>
      </c>
      <c r="D141" s="35" t="s">
        <v>128</v>
      </c>
      <c r="E141" s="29"/>
      <c r="F141" s="10"/>
    </row>
    <row r="142" spans="2:6" s="15" customFormat="1" ht="12.75">
      <c r="B142" s="8"/>
      <c r="C142" s="147" t="s">
        <v>103</v>
      </c>
      <c r="D142" s="35" t="s">
        <v>129</v>
      </c>
      <c r="E142" s="29"/>
      <c r="F142" s="10"/>
    </row>
    <row r="143" spans="2:6" s="15" customFormat="1" ht="12.75">
      <c r="B143" s="8"/>
      <c r="C143" s="147" t="s">
        <v>104</v>
      </c>
      <c r="D143" s="35" t="s">
        <v>130</v>
      </c>
      <c r="E143" s="29"/>
      <c r="F143" s="10"/>
    </row>
    <row r="144" spans="2:6" s="15" customFormat="1" ht="12.75">
      <c r="B144" s="8"/>
      <c r="C144" s="147" t="s">
        <v>105</v>
      </c>
      <c r="D144" s="35" t="s">
        <v>131</v>
      </c>
      <c r="E144" s="29"/>
      <c r="F144" s="10"/>
    </row>
    <row r="145" spans="2:6" s="15" customFormat="1" ht="12.75">
      <c r="B145" s="8"/>
      <c r="C145" s="147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2" t="s">
        <v>107</v>
      </c>
      <c r="D146" s="36" t="s">
        <v>133</v>
      </c>
      <c r="E146" s="31"/>
      <c r="F146" s="10"/>
    </row>
    <row r="147" spans="2:6" s="15" customFormat="1" ht="25.5">
      <c r="B147" s="8"/>
      <c r="C147" s="122" t="s">
        <v>120</v>
      </c>
      <c r="D147" s="36" t="s">
        <v>134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5"/>
      <c r="F148" s="10"/>
    </row>
    <row r="149" spans="2:6" s="15" customFormat="1" ht="12.75">
      <c r="B149" s="8"/>
      <c r="C149" s="30"/>
      <c r="D149" s="148" t="s">
        <v>70</v>
      </c>
      <c r="E149" s="149">
        <v>568255</v>
      </c>
      <c r="F149" s="10"/>
    </row>
    <row r="150" spans="2:6" s="15" customFormat="1" ht="12.75">
      <c r="B150" s="8"/>
      <c r="C150" s="30"/>
      <c r="D150" s="148" t="s">
        <v>71</v>
      </c>
      <c r="E150" s="149">
        <v>318177</v>
      </c>
      <c r="F150" s="10"/>
    </row>
    <row r="151" spans="2:6" s="15" customFormat="1" ht="12.75">
      <c r="B151" s="8"/>
      <c r="C151" s="30"/>
      <c r="D151" s="148" t="s">
        <v>72</v>
      </c>
      <c r="E151" s="149">
        <v>48800</v>
      </c>
      <c r="F151" s="10"/>
    </row>
    <row r="152" spans="2:6" s="15" customFormat="1" ht="12.75">
      <c r="B152" s="8"/>
      <c r="C152" s="30"/>
      <c r="D152" s="146" t="s">
        <v>51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50" t="s">
        <v>18</v>
      </c>
      <c r="B157" s="250"/>
      <c r="C157" s="250"/>
      <c r="D157" s="250"/>
      <c r="E157" s="250"/>
      <c r="F157" s="250"/>
    </row>
    <row r="158" spans="1:6" s="15" customFormat="1" ht="30" customHeight="1">
      <c r="A158" s="266" t="s">
        <v>37</v>
      </c>
      <c r="B158" s="266"/>
      <c r="C158" s="266"/>
      <c r="D158" s="266"/>
      <c r="E158" s="266"/>
      <c r="F158" s="266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58" t="s">
        <v>74</v>
      </c>
      <c r="B160" s="258"/>
      <c r="C160" s="258"/>
      <c r="D160" s="258"/>
      <c r="E160" s="258"/>
      <c r="F160" s="258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50" t="s">
        <v>25</v>
      </c>
      <c r="B162" s="250"/>
      <c r="C162" s="250"/>
      <c r="D162" s="250"/>
      <c r="E162" s="250"/>
      <c r="F162" s="250"/>
    </row>
    <row r="163" spans="1:6" s="15" customFormat="1" ht="12.75">
      <c r="A163" s="245" t="s">
        <v>20</v>
      </c>
      <c r="B163" s="245"/>
      <c r="C163" s="245"/>
      <c r="D163" s="245"/>
      <c r="E163" s="245"/>
      <c r="F163" s="245"/>
    </row>
    <row r="164" spans="1:6" s="15" customFormat="1" ht="12.75">
      <c r="A164" s="246" t="s">
        <v>43</v>
      </c>
      <c r="B164" s="246"/>
      <c r="C164" s="246"/>
      <c r="D164" s="246"/>
      <c r="E164" s="246"/>
      <c r="F164" s="246"/>
    </row>
    <row r="165" spans="1:6" s="15" customFormat="1" ht="12.75">
      <c r="A165" s="252" t="s">
        <v>22</v>
      </c>
      <c r="B165" s="252"/>
      <c r="C165" s="252"/>
      <c r="D165" s="252"/>
      <c r="E165" s="252"/>
      <c r="F165" s="252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3</v>
      </c>
      <c r="D168" s="95" t="s">
        <v>45</v>
      </c>
      <c r="E168" s="96" t="s">
        <v>39</v>
      </c>
      <c r="F168" s="49"/>
    </row>
    <row r="169" spans="1:6" s="15" customFormat="1" ht="13.5">
      <c r="A169" s="69"/>
      <c r="B169" s="69"/>
      <c r="C169" s="94"/>
      <c r="D169" s="89" t="s">
        <v>49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0">
        <v>200000</v>
      </c>
      <c r="F170" s="49"/>
    </row>
    <row r="171" spans="3:5" ht="13.5">
      <c r="C171" s="263">
        <v>952</v>
      </c>
      <c r="D171" s="48" t="s">
        <v>46</v>
      </c>
      <c r="E171" s="160">
        <f>E172+E175</f>
        <v>7549212.9799999995</v>
      </c>
    </row>
    <row r="172" spans="3:5" ht="15.75">
      <c r="C172" s="263"/>
      <c r="D172" s="97" t="s">
        <v>44</v>
      </c>
      <c r="E172" s="161">
        <f>E173+E174</f>
        <v>3465437.9299999997</v>
      </c>
    </row>
    <row r="173" spans="3:5" ht="13.5">
      <c r="C173" s="263"/>
      <c r="D173" s="48" t="s">
        <v>58</v>
      </c>
      <c r="E173" s="160">
        <v>1465437.93</v>
      </c>
    </row>
    <row r="174" spans="3:5" ht="13.5">
      <c r="C174" s="263"/>
      <c r="D174" s="48" t="s">
        <v>68</v>
      </c>
      <c r="E174" s="160">
        <v>2000000</v>
      </c>
    </row>
    <row r="175" spans="3:5" ht="13.5">
      <c r="C175" s="263"/>
      <c r="D175" s="97" t="s">
        <v>47</v>
      </c>
      <c r="E175" s="162">
        <f>E176+E177</f>
        <v>4083775.05</v>
      </c>
    </row>
    <row r="176" spans="3:5" ht="13.5">
      <c r="C176" s="263"/>
      <c r="D176" s="48" t="s">
        <v>67</v>
      </c>
      <c r="E176" s="160">
        <v>987704.92</v>
      </c>
    </row>
    <row r="177" spans="3:5" ht="13.5">
      <c r="C177" s="264"/>
      <c r="D177" s="78" t="s">
        <v>48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2009-04-30T08:23:20Z</cp:lastPrinted>
  <dcterms:created xsi:type="dcterms:W3CDTF">2006-01-18T07:05:12Z</dcterms:created>
  <dcterms:modified xsi:type="dcterms:W3CDTF">2009-06-02T05:40:49Z</dcterms:modified>
  <cp:category/>
  <cp:version/>
  <cp:contentType/>
  <cp:contentStatus/>
</cp:coreProperties>
</file>